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rago\Documents\OBJETIVOS Y METAS 2022\OBJETIVOS Y METAS TRIMESTRES 2022\"/>
    </mc:Choice>
  </mc:AlternateContent>
  <bookViews>
    <workbookView xWindow="0" yWindow="0" windowWidth="21360" windowHeight="9060" firstSheet="3" activeTab="7"/>
  </bookViews>
  <sheets>
    <sheet name="226 07 01 019 01 PPTO 2022" sheetId="1" r:id="rId1"/>
    <sheet name="226 07 02 019 03 PPTO 2022" sheetId="2" r:id="rId2"/>
    <sheet name="226 07 03 019 04 PPTO 2022" sheetId="3" r:id="rId3"/>
    <sheet name="226 07 04 019 09 PPTO 2022" sheetId="4" r:id="rId4"/>
    <sheet name="226 07 05 019 06 PPTO 2022" sheetId="5" r:id="rId5"/>
    <sheet name="226 07 07 019 12 PPTO 2022" sheetId="6" r:id="rId6"/>
    <sheet name="226 07 08 019 07 PPTO 2022" sheetId="7" r:id="rId7"/>
    <sheet name="226 07 09 019 02 PPTO 2022" sheetId="8" r:id="rId8"/>
    <sheet name="Hoja1" sheetId="9" state="hidden" r:id="rId9"/>
  </sheets>
  <calcPr calcId="152511"/>
  <extLst>
    <ext uri="GoogleSheetsCustomDataVersion1">
      <go:sheetsCustomData xmlns:go="http://customooxmlschemas.google.com/" r:id="rId13" roundtripDataSignature="AMtx7mhO0DMQwaG9U2Gw5CawYmi4wnIfZQ=="/>
    </ext>
  </extLst>
</workbook>
</file>

<file path=xl/calcChain.xml><?xml version="1.0" encoding="utf-8"?>
<calcChain xmlns="http://schemas.openxmlformats.org/spreadsheetml/2006/main">
  <c r="S25" i="8" l="1"/>
  <c r="P25" i="8"/>
  <c r="N25" i="8"/>
  <c r="L25" i="8"/>
  <c r="J25" i="8"/>
  <c r="R25" i="8" s="1"/>
  <c r="E25" i="8"/>
  <c r="S24" i="8"/>
  <c r="T24" i="8" s="1"/>
  <c r="R24" i="8"/>
  <c r="S23" i="8"/>
  <c r="T23" i="8" s="1"/>
  <c r="R23" i="8"/>
  <c r="S22" i="8"/>
  <c r="T22" i="8" s="1"/>
  <c r="R22" i="8"/>
  <c r="I22" i="8"/>
  <c r="H22" i="8"/>
  <c r="F22" i="8"/>
  <c r="G22" i="8" s="1"/>
  <c r="S21" i="8"/>
  <c r="T21" i="8" s="1"/>
  <c r="R21" i="8"/>
  <c r="I21" i="8"/>
  <c r="I25" i="8" s="1"/>
  <c r="H21" i="8"/>
  <c r="G21" i="8"/>
  <c r="F21" i="8"/>
  <c r="T20" i="8"/>
  <c r="S20" i="8"/>
  <c r="R20" i="8"/>
  <c r="I20" i="8"/>
  <c r="H20" i="8"/>
  <c r="H25" i="8" s="1"/>
  <c r="F20" i="8"/>
  <c r="G20" i="8" s="1"/>
  <c r="S28" i="7"/>
  <c r="T28" i="7" s="1"/>
  <c r="Q28" i="7"/>
  <c r="P28" i="7"/>
  <c r="O28" i="7"/>
  <c r="N28" i="7"/>
  <c r="M28" i="7"/>
  <c r="L28" i="7"/>
  <c r="K28" i="7"/>
  <c r="J28" i="7"/>
  <c r="R28" i="7" s="1"/>
  <c r="E28" i="7"/>
  <c r="S27" i="7"/>
  <c r="T27" i="7" s="1"/>
  <c r="R27" i="7"/>
  <c r="I27" i="7"/>
  <c r="H27" i="7"/>
  <c r="G27" i="7"/>
  <c r="S26" i="7"/>
  <c r="R26" i="7"/>
  <c r="T26" i="7" s="1"/>
  <c r="I26" i="7"/>
  <c r="H26" i="7"/>
  <c r="G26" i="7"/>
  <c r="F26" i="7"/>
  <c r="S25" i="7"/>
  <c r="T25" i="7" s="1"/>
  <c r="R25" i="7"/>
  <c r="I25" i="7"/>
  <c r="H25" i="7"/>
  <c r="F25" i="7"/>
  <c r="G25" i="7" s="1"/>
  <c r="S24" i="7"/>
  <c r="T24" i="7" s="1"/>
  <c r="R24" i="7"/>
  <c r="I24" i="7"/>
  <c r="H24" i="7"/>
  <c r="G24" i="7"/>
  <c r="F24" i="7"/>
  <c r="T23" i="7"/>
  <c r="S23" i="7"/>
  <c r="R23" i="7"/>
  <c r="I23" i="7"/>
  <c r="H23" i="7"/>
  <c r="F23" i="7"/>
  <c r="G23" i="7" s="1"/>
  <c r="S22" i="7"/>
  <c r="T22" i="7" s="1"/>
  <c r="R22" i="7"/>
  <c r="I22" i="7"/>
  <c r="H22" i="7"/>
  <c r="F22" i="7"/>
  <c r="G22" i="7" s="1"/>
  <c r="S21" i="7"/>
  <c r="R21" i="7"/>
  <c r="T21" i="7" s="1"/>
  <c r="I21" i="7"/>
  <c r="H21" i="7"/>
  <c r="F21" i="7"/>
  <c r="G21" i="7" s="1"/>
  <c r="S20" i="7"/>
  <c r="T20" i="7" s="1"/>
  <c r="R20" i="7"/>
  <c r="I20" i="7"/>
  <c r="I28" i="7" s="1"/>
  <c r="H20" i="7"/>
  <c r="H28" i="7" s="1"/>
  <c r="G20" i="7"/>
  <c r="F20" i="7"/>
  <c r="S26" i="6"/>
  <c r="Q26" i="6"/>
  <c r="P26" i="6"/>
  <c r="O26" i="6"/>
  <c r="N26" i="6"/>
  <c r="M26" i="6"/>
  <c r="L26" i="6"/>
  <c r="K26" i="6"/>
  <c r="J26" i="6"/>
  <c r="R26" i="6" s="1"/>
  <c r="H26" i="6"/>
  <c r="E26" i="6"/>
  <c r="T25" i="6"/>
  <c r="S25" i="6"/>
  <c r="R25" i="6"/>
  <c r="F25" i="6"/>
  <c r="S24" i="6"/>
  <c r="R24" i="6"/>
  <c r="T24" i="6" s="1"/>
  <c r="I24" i="6"/>
  <c r="H24" i="6"/>
  <c r="F24" i="6"/>
  <c r="G24" i="6" s="1"/>
  <c r="S23" i="6"/>
  <c r="T23" i="6" s="1"/>
  <c r="R23" i="6"/>
  <c r="I23" i="6"/>
  <c r="H23" i="6"/>
  <c r="G23" i="6"/>
  <c r="F23" i="6"/>
  <c r="S22" i="6"/>
  <c r="T22" i="6" s="1"/>
  <c r="R22" i="6"/>
  <c r="I22" i="6"/>
  <c r="H22" i="6"/>
  <c r="G22" i="6"/>
  <c r="F22" i="6"/>
  <c r="S21" i="6"/>
  <c r="T21" i="6" s="1"/>
  <c r="R21" i="6"/>
  <c r="I21" i="6"/>
  <c r="H21" i="6"/>
  <c r="G21" i="6"/>
  <c r="F21" i="6"/>
  <c r="T20" i="6"/>
  <c r="S20" i="6"/>
  <c r="R20" i="6"/>
  <c r="I20" i="6"/>
  <c r="I26" i="6" s="1"/>
  <c r="H20" i="6"/>
  <c r="F20" i="6"/>
  <c r="G20" i="6" s="1"/>
  <c r="Q27" i="5"/>
  <c r="P27" i="5"/>
  <c r="O27" i="5"/>
  <c r="N27" i="5"/>
  <c r="M27" i="5"/>
  <c r="L27" i="5"/>
  <c r="K27" i="5"/>
  <c r="S27" i="5" s="1"/>
  <c r="J27" i="5"/>
  <c r="R27" i="5" s="1"/>
  <c r="E27" i="5"/>
  <c r="S26" i="5"/>
  <c r="T26" i="5" s="1"/>
  <c r="R26" i="5"/>
  <c r="S25" i="5"/>
  <c r="R25" i="5"/>
  <c r="T25" i="5" s="1"/>
  <c r="S24" i="5"/>
  <c r="T24" i="5" s="1"/>
  <c r="R24" i="5"/>
  <c r="I24" i="5"/>
  <c r="H24" i="5"/>
  <c r="G24" i="5"/>
  <c r="F24" i="5"/>
  <c r="S23" i="5"/>
  <c r="T23" i="5" s="1"/>
  <c r="R23" i="5"/>
  <c r="I23" i="5"/>
  <c r="H23" i="5"/>
  <c r="G23" i="5"/>
  <c r="F23" i="5"/>
  <c r="S22" i="5"/>
  <c r="T22" i="5" s="1"/>
  <c r="R22" i="5"/>
  <c r="I22" i="5"/>
  <c r="H22" i="5"/>
  <c r="G22" i="5"/>
  <c r="F22" i="5"/>
  <c r="T21" i="5"/>
  <c r="S21" i="5"/>
  <c r="R21" i="5"/>
  <c r="I21" i="5"/>
  <c r="H21" i="5"/>
  <c r="H27" i="5" s="1"/>
  <c r="F21" i="5"/>
  <c r="G21" i="5" s="1"/>
  <c r="T20" i="5"/>
  <c r="S20" i="5"/>
  <c r="R20" i="5"/>
  <c r="I20" i="5"/>
  <c r="I27" i="5" s="1"/>
  <c r="H20" i="5"/>
  <c r="G20" i="5"/>
  <c r="F20" i="5"/>
  <c r="T24" i="4"/>
  <c r="S24" i="4"/>
  <c r="R24" i="4"/>
  <c r="P24" i="4"/>
  <c r="N24" i="4"/>
  <c r="L24" i="4"/>
  <c r="J24" i="4"/>
  <c r="E24" i="4"/>
  <c r="S23" i="4"/>
  <c r="R23" i="4"/>
  <c r="T23" i="4" s="1"/>
  <c r="S22" i="4"/>
  <c r="T22" i="4" s="1"/>
  <c r="R22" i="4"/>
  <c r="I22" i="4"/>
  <c r="H22" i="4"/>
  <c r="G22" i="4"/>
  <c r="F22" i="4"/>
  <c r="S21" i="4"/>
  <c r="T21" i="4" s="1"/>
  <c r="R21" i="4"/>
  <c r="I21" i="4"/>
  <c r="I24" i="4" s="1"/>
  <c r="H21" i="4"/>
  <c r="G21" i="4"/>
  <c r="F21" i="4"/>
  <c r="R20" i="4"/>
  <c r="T20" i="4" s="1"/>
  <c r="I20" i="4"/>
  <c r="H20" i="4"/>
  <c r="H24" i="4" s="1"/>
  <c r="F20" i="4"/>
  <c r="G20" i="4" s="1"/>
  <c r="S28" i="3"/>
  <c r="Q28" i="3"/>
  <c r="P28" i="3"/>
  <c r="O28" i="3"/>
  <c r="N28" i="3"/>
  <c r="M28" i="3"/>
  <c r="L28" i="3"/>
  <c r="R28" i="3" s="1"/>
  <c r="K28" i="3"/>
  <c r="J28" i="3"/>
  <c r="E28" i="3"/>
  <c r="S27" i="3"/>
  <c r="T27" i="3" s="1"/>
  <c r="R27" i="3"/>
  <c r="I27" i="3"/>
  <c r="H27" i="3"/>
  <c r="F27" i="3"/>
  <c r="G27" i="3" s="1"/>
  <c r="S26" i="3"/>
  <c r="R26" i="3"/>
  <c r="T26" i="3" s="1"/>
  <c r="I26" i="3"/>
  <c r="H26" i="3"/>
  <c r="F26" i="3"/>
  <c r="G26" i="3" s="1"/>
  <c r="S25" i="3"/>
  <c r="T25" i="3" s="1"/>
  <c r="R25" i="3"/>
  <c r="I25" i="3"/>
  <c r="H25" i="3"/>
  <c r="G25" i="3"/>
  <c r="F25" i="3"/>
  <c r="S24" i="3"/>
  <c r="T24" i="3" s="1"/>
  <c r="R24" i="3"/>
  <c r="I24" i="3"/>
  <c r="H24" i="3"/>
  <c r="G24" i="3"/>
  <c r="F24" i="3"/>
  <c r="S23" i="3"/>
  <c r="T23" i="3" s="1"/>
  <c r="R23" i="3"/>
  <c r="I23" i="3"/>
  <c r="H23" i="3"/>
  <c r="G23" i="3"/>
  <c r="F23" i="3"/>
  <c r="T22" i="3"/>
  <c r="S22" i="3"/>
  <c r="R22" i="3"/>
  <c r="I22" i="3"/>
  <c r="H22" i="3"/>
  <c r="F22" i="3"/>
  <c r="G22" i="3" s="1"/>
  <c r="T21" i="3"/>
  <c r="S21" i="3"/>
  <c r="R21" i="3"/>
  <c r="I21" i="3"/>
  <c r="I28" i="3" s="1"/>
  <c r="H21" i="3"/>
  <c r="G21" i="3"/>
  <c r="F21" i="3"/>
  <c r="T20" i="3"/>
  <c r="S20" i="3"/>
  <c r="R20" i="3"/>
  <c r="I20" i="3"/>
  <c r="H20" i="3"/>
  <c r="H28" i="3" s="1"/>
  <c r="F20" i="3"/>
  <c r="G20" i="3" s="1"/>
  <c r="R27" i="2"/>
  <c r="Q27" i="2"/>
  <c r="P27" i="2"/>
  <c r="O27" i="2"/>
  <c r="N27" i="2"/>
  <c r="M27" i="2"/>
  <c r="L27" i="2"/>
  <c r="K27" i="2"/>
  <c r="S27" i="2" s="1"/>
  <c r="T27" i="2" s="1"/>
  <c r="J27" i="2"/>
  <c r="I27" i="2"/>
  <c r="E27" i="2"/>
  <c r="S26" i="2"/>
  <c r="T26" i="2" s="1"/>
  <c r="R26" i="2"/>
  <c r="I26" i="2"/>
  <c r="H26" i="2"/>
  <c r="F26" i="2"/>
  <c r="S25" i="2"/>
  <c r="T25" i="2" s="1"/>
  <c r="R25" i="2"/>
  <c r="I25" i="2"/>
  <c r="H25" i="2"/>
  <c r="G25" i="2"/>
  <c r="F25" i="2"/>
  <c r="T24" i="2"/>
  <c r="S24" i="2"/>
  <c r="R24" i="2"/>
  <c r="I24" i="2"/>
  <c r="H24" i="2"/>
  <c r="G24" i="2"/>
  <c r="F24" i="2"/>
  <c r="T23" i="2"/>
  <c r="S23" i="2"/>
  <c r="R23" i="2"/>
  <c r="I23" i="2"/>
  <c r="H23" i="2"/>
  <c r="G23" i="2"/>
  <c r="F23" i="2"/>
  <c r="S22" i="2"/>
  <c r="R22" i="2"/>
  <c r="T22" i="2" s="1"/>
  <c r="I22" i="2"/>
  <c r="H22" i="2"/>
  <c r="G22" i="2"/>
  <c r="F22" i="2"/>
  <c r="S21" i="2"/>
  <c r="T21" i="2" s="1"/>
  <c r="R21" i="2"/>
  <c r="I21" i="2"/>
  <c r="H21" i="2"/>
  <c r="G21" i="2"/>
  <c r="F21" i="2"/>
  <c r="S20" i="2"/>
  <c r="R20" i="2"/>
  <c r="T20" i="2" s="1"/>
  <c r="I20" i="2"/>
  <c r="H20" i="2"/>
  <c r="G20" i="2"/>
  <c r="F20" i="2"/>
  <c r="S19" i="2"/>
  <c r="T19" i="2" s="1"/>
  <c r="R19" i="2"/>
  <c r="I19" i="2"/>
  <c r="H19" i="2"/>
  <c r="H27" i="2" s="1"/>
  <c r="G19" i="2"/>
  <c r="F19" i="2"/>
  <c r="Q25" i="1"/>
  <c r="P25" i="1"/>
  <c r="O25" i="1"/>
  <c r="N25" i="1"/>
  <c r="R25" i="1" s="1"/>
  <c r="M25" i="1"/>
  <c r="L25" i="1"/>
  <c r="K25" i="1"/>
  <c r="S25" i="1" s="1"/>
  <c r="T25" i="1" s="1"/>
  <c r="J25" i="1"/>
  <c r="E25" i="1"/>
  <c r="S24" i="1"/>
  <c r="T24" i="1" s="1"/>
  <c r="R24" i="1"/>
  <c r="S23" i="1"/>
  <c r="T23" i="1" s="1"/>
  <c r="R23" i="1"/>
  <c r="S22" i="1"/>
  <c r="R22" i="1"/>
  <c r="T22" i="1" s="1"/>
  <c r="I22" i="1"/>
  <c r="I25" i="1" s="1"/>
  <c r="H22" i="1"/>
  <c r="F22" i="1"/>
  <c r="G22" i="1" s="1"/>
  <c r="S21" i="1"/>
  <c r="T21" i="1" s="1"/>
  <c r="R21" i="1"/>
  <c r="I21" i="1"/>
  <c r="H21" i="1"/>
  <c r="G21" i="1"/>
  <c r="F21" i="1"/>
  <c r="S20" i="1"/>
  <c r="R20" i="1"/>
  <c r="T20" i="1" s="1"/>
  <c r="I20" i="1"/>
  <c r="H20" i="1"/>
  <c r="H25" i="1" s="1"/>
  <c r="G20" i="1"/>
  <c r="F20" i="1"/>
  <c r="T28" i="3" l="1"/>
  <c r="T27" i="5"/>
  <c r="T26" i="6"/>
  <c r="T25" i="8"/>
</calcChain>
</file>

<file path=xl/sharedStrings.xml><?xml version="1.0" encoding="utf-8"?>
<sst xmlns="http://schemas.openxmlformats.org/spreadsheetml/2006/main" count="524" uniqueCount="126">
  <si>
    <t>PRESUPUESTO DE EGRESOS MUNICIPAL 2022</t>
  </si>
  <si>
    <t>OBJETIVOS Y METAS</t>
  </si>
  <si>
    <t>MUNICIPIO DE GUAYMAS SONORA</t>
  </si>
  <si>
    <t>DEL 01 DE  ENERO  AL 31 DE MARZO DE 2020</t>
  </si>
  <si>
    <t>DEL 01 DE  ENERO  AL 30 DE JUNIO DE 2020</t>
  </si>
  <si>
    <t>DEL 01 DE  ENERO  AL 30 DE SEPTIEMBRE DE 2020</t>
  </si>
  <si>
    <t>DEL 01 DE  ENERO AL 31 DE  DICIEMBRE DE 2022</t>
  </si>
  <si>
    <t>Función</t>
  </si>
  <si>
    <t>SERVICIOS COMUNALES</t>
  </si>
  <si>
    <t>Dependencia</t>
  </si>
  <si>
    <t>DIR. GRAL DE SERVICIOS PUBLICOS</t>
  </si>
  <si>
    <t>Unidad Resp.</t>
  </si>
  <si>
    <t>DESPACHO  DEL DIRECTOR GENERAL</t>
  </si>
  <si>
    <t>Programa</t>
  </si>
  <si>
    <t>ADMINISTRACION DE LOS SERVICIOS PUBLICOS</t>
  </si>
  <si>
    <t>SubPrograma</t>
  </si>
  <si>
    <t>P.E.M. 01</t>
  </si>
  <si>
    <t>O  B  J  E  T  I  V  O  S</t>
  </si>
  <si>
    <t>COORDINAR Y EVALUAR LOS PROGRAMAS DE LA DEPENDENCIA A FIN DE ASEGURAR EL CUMPLIMIENTO EFICAZ Y EFICIENTE DE LOS OBJETIVOS Y METAS</t>
  </si>
  <si>
    <t>M   E   T   A   S</t>
  </si>
  <si>
    <t>Unidad de Medida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</si>
  <si>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</si>
  <si>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</si>
  <si>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</si>
  <si>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</si>
  <si>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</si>
  <si>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</si>
  <si>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</si>
  <si>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Acumulado</t>
  </si>
  <si>
    <t>Justificación</t>
  </si>
  <si>
    <t>PORCENTAJE</t>
  </si>
  <si>
    <t>Clave</t>
  </si>
  <si>
    <t>D e s c r i p c i o n</t>
  </si>
  <si>
    <t>Presup.</t>
  </si>
  <si>
    <t>Ejercido</t>
  </si>
  <si>
    <t>Programada</t>
  </si>
  <si>
    <t>Real</t>
  </si>
  <si>
    <t xml:space="preserve">Programada </t>
  </si>
  <si>
    <t>Realizada</t>
  </si>
  <si>
    <t>Diferencia</t>
  </si>
  <si>
    <t>E1</t>
  </si>
  <si>
    <t>E2</t>
  </si>
  <si>
    <t>E3</t>
  </si>
  <si>
    <t>SUPERVISAR LAS ACTIVIDADES DE LAS UNIDADES RESPONSABLES DE LA DEPENDENCIA</t>
  </si>
  <si>
    <t>MINUTA</t>
  </si>
  <si>
    <t>EVALUAR LOS PROGRAMAS A CARGO DE LAS UNIDADES RESPONSABLES DE LA DEPENDENCIA</t>
  </si>
  <si>
    <t>LLEVAR A CABO CURSOS Y REUNIONES DE CAPACITACION PARA ELEVAR LA CALIDAD DE LOS SERVICIOS</t>
  </si>
  <si>
    <t>PROGRAMA</t>
  </si>
  <si>
    <t>TOTAL DEL GASTO DE LA UNIDAD RESPONSABLE</t>
  </si>
  <si>
    <t>NOTA:  EL TOTAL DE LA PONDERACION DEBERA SUMAR  100</t>
  </si>
  <si>
    <t>E1 Eficacia   E2 Economía  E3 Eficiencia</t>
  </si>
  <si>
    <t>COORDINACION ALUMBRADO PUBLICO</t>
  </si>
  <si>
    <t>ADMINISTRACION DE LOS SERVICIOS PUB</t>
  </si>
  <si>
    <t>ALUMBRADO PUBLICO</t>
  </si>
  <si>
    <t>PROPORCIONAR A LA POBLACION EL SERVICIO DE ALUMBRADO PUBLICO A FIN DE ILUMINAR ADECUADAMENTE LA CIUDAD Y POBLADOS DEL MUNICIPIO.</t>
  </si>
  <si>
    <t>ATENDER SOLICITUDES DE LA CIUDADANIA RESPECTO  ALUMBRADO PUBLICO DE LA CIUDAD</t>
  </si>
  <si>
    <t>FOLIOS</t>
  </si>
  <si>
    <t>MANTENIMIENTO, REPARAR O REPONER LAMPARAS DE ALUMBRADO PUBLICO</t>
  </si>
  <si>
    <t>SERVICIO</t>
  </si>
  <si>
    <t>INSTALACION Y REPUESTOS DE FOCOS</t>
  </si>
  <si>
    <t>UNIDAD</t>
  </si>
  <si>
    <t>INSTALACION Y REPUESTOS DE BALASTROS</t>
  </si>
  <si>
    <t>INSTALACION Y REPUESTOS DE FOTOCELDAS</t>
  </si>
  <si>
    <t>INSTALACION Y REPUESTO DE LUMINARIAS LED DE ALTA EFICIENCIA.</t>
  </si>
  <si>
    <t>LLEVAR A CABO INSTALACIONES ELECTRICAS CON MOTIVO DE EVENTOS ESPECIALES</t>
  </si>
  <si>
    <t>DEL 01 DE  ENERO AL 31 DE DICIEMBRE DE 2022</t>
  </si>
  <si>
    <t>COORDINACION DE LIMPIA</t>
  </si>
  <si>
    <t>LIMPIA Y RECOLECCION DE BASURA</t>
  </si>
  <si>
    <t>PROPORCIONAR LOS SERVICIOS DE LIMPIEZA Y RECOLECCION DE BASURA A FIN DE CONTRIBUIR A MEJORAR LAS CONDICIONES GENERALES DE SALUD DE LA POBLACION MUNICIPAL</t>
  </si>
  <si>
    <t>BARRIDO DE CALLES MECANICO</t>
  </si>
  <si>
    <t>ML</t>
  </si>
  <si>
    <t>PROGRAMA DE DESCACHARRE</t>
  </si>
  <si>
    <t>TONELADA</t>
  </si>
  <si>
    <t>DOTACION DE AGUA POTABLE Y REGADO DE CALLES</t>
  </si>
  <si>
    <t>LITROS</t>
  </si>
  <si>
    <t>LIMPIEZA CON MOTIVO DE EVENTOS ESPECIALES</t>
  </si>
  <si>
    <t>SERVICIOS</t>
  </si>
  <si>
    <t>ACARREO DE TIERRA, RAMAS O BASURA</t>
  </si>
  <si>
    <t xml:space="preserve">SERVICIOS OTORGADOS LIMPIA Y RECOLECCION </t>
  </si>
  <si>
    <t>SERVICIOS DISPOSICION RELLENO SANITARIO</t>
  </si>
  <si>
    <t>INFORME RELLENO Y RECOLECCION</t>
  </si>
  <si>
    <t>INFORME</t>
  </si>
  <si>
    <t>MERCADO MUNICIPAL</t>
  </si>
  <si>
    <t>MERCADOS</t>
  </si>
  <si>
    <t>O  B  J  E  T  I  V  O</t>
  </si>
  <si>
    <t>PROPORCIONAR EL SERVICIO DE MERCADO EN CONDICIONES DE SEGURIDAD E HIGIENE</t>
  </si>
  <si>
    <t>VIGILAR QUE LOS LOCATARIOS CUMPLAN CON EL REGLAMENTO</t>
  </si>
  <si>
    <t>VISITA</t>
  </si>
  <si>
    <t>MEJORAR LAS INSTALACIONES Y EL EDIFICIO</t>
  </si>
  <si>
    <t>ACCIONES</t>
  </si>
  <si>
    <t>PANTEONES</t>
  </si>
  <si>
    <t>PROPORCIONAR LOS SERVICIOS DE INHUMACION, EXHUMACION, CONSERVACION Y MANTENIMIENTO DE PANTEONES</t>
  </si>
  <si>
    <t>CONSTRUIR GAVETAS</t>
  </si>
  <si>
    <t>GAVETA</t>
  </si>
  <si>
    <t>LICENCIAS PARA CONSTRUCCION DE LAPIDAS</t>
  </si>
  <si>
    <t>LICENCIA</t>
  </si>
  <si>
    <t>PROPORCIONAR EL SERVICIO DE SUMINISTRO DE AGUA POTABLE</t>
  </si>
  <si>
    <t>PROPORCIONAR LOS SERVICIOS DE INHUMACION,  EXHUMACIÓN Y REINHUMACION</t>
  </si>
  <si>
    <t>USUARIO</t>
  </si>
  <si>
    <t>OTORGAR EL SERVICIO DE LIMPIEZA</t>
  </si>
  <si>
    <t>COORD. DE LIMPIA Y CONSERVACION DE</t>
  </si>
  <si>
    <t>LIMPIA Y CONSERVACION DE CALLES</t>
  </si>
  <si>
    <t>PEM 01</t>
  </si>
  <si>
    <t>PROPORCIONAR LOS SERVICIOS DE MANTENIMIENTO Y CONSERVACION DE CALLES</t>
  </si>
  <si>
    <t xml:space="preserve">DAR MANTENIMIENTO Y  LIMPIEZA A CALLES Y BOULEVARES MANUAL </t>
  </si>
  <si>
    <t>MANTENIMIENTO Y LIMPIEZA DE CALLES Y BANQUETAS DE LA AVE SERDAN Y PRIMER CUADRO DE LA CIUDAD MANUAL</t>
  </si>
  <si>
    <t>MANTENIMIENTO Y LIMPIEZA DE COLONIAS MANUAL</t>
  </si>
  <si>
    <t>MANTENIMIENTO Y LIMPIEZA EN EVENTOS ESPECIALES</t>
  </si>
  <si>
    <t>SERVICIOS OTORGADOS  LIMPIA DE CALLES Y OTROS</t>
  </si>
  <si>
    <t>COORDINACION DE PARQUES Y JARDINES</t>
  </si>
  <si>
    <t>PARQUES Y JARDINES</t>
  </si>
  <si>
    <t>ATENDER JARDINES EXISTENTES Y AUMENTAR AREAS VERDES</t>
  </si>
  <si>
    <t>SERVICIO DE MANTENIMIENTO Y LIMPIEZA DE PLAZAS Y MONUMENTOS</t>
  </si>
  <si>
    <t>SERVICIO DE MANTENIMIENTO Y LIMPIEZA DE PARQUES, JARDINES</t>
  </si>
  <si>
    <t>CREACION DE AREAS VERDES</t>
  </si>
  <si>
    <t>REFORESTACION EN LA CIUDAD</t>
  </si>
  <si>
    <t>LIMPIEZA CON MOTIVOS DE EVENTOS ESPECIALES</t>
  </si>
  <si>
    <t>RIEGO DE AREAS VERDES</t>
  </si>
  <si>
    <t>DIRECCION DE TALLERES</t>
  </si>
  <si>
    <t>TALLERES</t>
  </si>
  <si>
    <t>PRESTAR EL SERVICIO DE MANTENIMIENTO PREVENTIVO Y CORRECTIVO DE LOS VEHICULOS AL SERVICIO DE ESTE AYUNTAMIENTO, ASI COMO CONTROLAR EL GASTO DE LOS MISMOS</t>
  </si>
  <si>
    <t>RECIBIR REQUISICIONES DE SERVICIOS PREVENTIVOS Y CORRECTIVOS</t>
  </si>
  <si>
    <t>REQUISICION</t>
  </si>
  <si>
    <t>ELABORAR INFORME MENSUAL DE ACTIVIDADES REALIZADAS TALLERES</t>
  </si>
  <si>
    <t xml:space="preserve">INFORME DE ALMACEN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</si>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</sst>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"/>
    <numFmt numFmtId="165" formatCode="000"/>
    <numFmt numFmtId="166" formatCode="########0"/>
    <numFmt numFmtId="167" formatCode="_-* #,##0.00_-;\-* #,##0.00_-;_-* &quot;-&quot;??_-;_-@"/>
    <numFmt numFmtId="168" formatCode="_-* #,##0.00\ _€_-;\-* #,##0.00\ _€_-;_-* &quot;-&quot;??\ _€_-;_-@"/>
  </numFmts>
  <fonts count="9">
    <font>
      <sz val="10"/>
      <color rgb="FF000000"/>
      <name val="Arial"/>
      <scheme val="minor"/>
    </font>
    <font>
      <b/>
      <sz val="9"/>
      <color theme="1"/>
      <name val="Calibri"/>
      <family val="2"/>
    </font>
    <font>
      <sz val="10"/>
      <color theme="1"/>
      <name val="Arial"/>
      <family val="2"/>
    </font>
    <font>
      <b/>
      <i/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Quattrocento Sans"/>
    </font>
    <font>
      <b/>
      <i/>
      <sz val="9"/>
      <color theme="1"/>
      <name val="Quattrocento Sans"/>
    </font>
    <font>
      <sz val="10"/>
      <name val="Arial"/>
      <family val="2"/>
    </font>
    <font>
      <b/>
      <i/>
      <sz val="11"/>
      <color theme="1"/>
      <name val="Quattrocento Sans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B6DDE8"/>
        <bgColor rgb="FFB6DDE8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65" fontId="4" fillId="0" borderId="0" xfId="0" applyNumberFormat="1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66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6" fontId="5" fillId="4" borderId="5" xfId="0" applyNumberFormat="1" applyFont="1" applyFill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6" fontId="4" fillId="4" borderId="8" xfId="0" applyNumberFormat="1" applyFont="1" applyFill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167" fontId="5" fillId="0" borderId="5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4" borderId="5" xfId="0" applyNumberFormat="1" applyFont="1" applyFill="1" applyBorder="1" applyAlignment="1">
      <alignment horizontal="center" vertical="center"/>
    </xf>
    <xf numFmtId="167" fontId="4" fillId="0" borderId="0" xfId="0" applyNumberFormat="1" applyFont="1"/>
    <xf numFmtId="0" fontId="1" fillId="0" borderId="0" xfId="0" applyFont="1"/>
    <xf numFmtId="0" fontId="5" fillId="0" borderId="5" xfId="0" applyFont="1" applyBorder="1" applyAlignment="1">
      <alignment horizontal="center" vertical="center"/>
    </xf>
    <xf numFmtId="168" fontId="4" fillId="3" borderId="5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6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D32" sqref="D32"/>
    </sheetView>
  </sheetViews>
  <sheetFormatPr baseColWidth="10" defaultColWidth="12.5703125" defaultRowHeight="15" customHeight="1"/>
  <cols>
    <col min="1" max="1" width="10.140625" customWidth="1"/>
    <col min="2" max="2" width="6.7109375" customWidth="1"/>
    <col min="3" max="3" width="40.7109375" customWidth="1"/>
    <col min="4" max="4" width="11.42578125" customWidth="1"/>
    <col min="5" max="9" width="11" customWidth="1"/>
    <col min="10" max="10" width="11" hidden="1" customWidth="1"/>
    <col min="11" max="15" width="9.28515625" hidden="1" customWidth="1"/>
    <col min="16" max="20" width="9.28515625" customWidth="1"/>
    <col min="21" max="21" width="28.5703125" customWidth="1"/>
    <col min="22" max="23" width="8.85546875" customWidth="1"/>
    <col min="24" max="24" width="9.7109375" customWidth="1"/>
    <col min="25" max="26" width="11.42578125" customWidth="1"/>
  </cols>
  <sheetData>
    <row r="1" spans="1:26" ht="12.7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2"/>
      <c r="Z1" s="2"/>
    </row>
    <row r="2" spans="1:26" ht="12.75" customHeight="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2"/>
      <c r="Z2" s="2"/>
    </row>
    <row r="3" spans="1:26" ht="12.75" customHeight="1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2"/>
      <c r="Z3" s="2"/>
    </row>
    <row r="4" spans="1:26" ht="12.75" hidden="1" customHeight="1">
      <c r="A4" s="40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2"/>
      <c r="Z4" s="2"/>
    </row>
    <row r="5" spans="1:26" ht="12.75" hidden="1" customHeight="1">
      <c r="A5" s="40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2"/>
      <c r="Z5" s="2"/>
    </row>
    <row r="6" spans="1:26" ht="12.75" hidden="1" customHeight="1">
      <c r="A6" s="40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40" t="s">
        <v>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2"/>
      <c r="Z7" s="2"/>
    </row>
    <row r="8" spans="1:26" ht="12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  <c r="Y8" s="2"/>
      <c r="Z8" s="2"/>
    </row>
    <row r="9" spans="1:26" ht="12.75" customHeight="1">
      <c r="A9" s="4" t="s">
        <v>7</v>
      </c>
      <c r="B9" s="5">
        <v>226</v>
      </c>
      <c r="C9" s="6" t="s">
        <v>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4" t="s">
        <v>9</v>
      </c>
      <c r="B10" s="5">
        <v>7</v>
      </c>
      <c r="C10" s="6" t="s">
        <v>10</v>
      </c>
      <c r="D10" s="7"/>
      <c r="E10" s="8"/>
      <c r="F10" s="8"/>
      <c r="G10" s="8"/>
      <c r="H10" s="8"/>
      <c r="I10" s="8"/>
      <c r="J10" s="8"/>
      <c r="K10" s="8"/>
      <c r="L10" s="9"/>
      <c r="M10" s="9"/>
      <c r="N10" s="9"/>
      <c r="O10" s="9"/>
      <c r="P10" s="9"/>
      <c r="Q10" s="9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4" t="s">
        <v>11</v>
      </c>
      <c r="B11" s="5">
        <v>1</v>
      </c>
      <c r="C11" s="6" t="s">
        <v>12</v>
      </c>
      <c r="D11" s="7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P11" s="9"/>
      <c r="Q11" s="9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4" t="s">
        <v>13</v>
      </c>
      <c r="B12" s="10">
        <v>19</v>
      </c>
      <c r="C12" s="6" t="s">
        <v>14</v>
      </c>
      <c r="D12" s="7"/>
      <c r="E12" s="8"/>
      <c r="F12" s="8"/>
      <c r="G12" s="8"/>
      <c r="H12" s="8"/>
      <c r="I12" s="8"/>
      <c r="J12" s="8"/>
      <c r="K12" s="8"/>
      <c r="L12" s="9"/>
      <c r="M12" s="9"/>
      <c r="N12" s="9"/>
      <c r="O12" s="9"/>
      <c r="P12" s="9"/>
      <c r="Q12" s="9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4" t="s">
        <v>15</v>
      </c>
      <c r="B13" s="5">
        <v>1</v>
      </c>
      <c r="C13" s="6" t="s">
        <v>14</v>
      </c>
      <c r="D13" s="7"/>
      <c r="E13" s="8"/>
      <c r="F13" s="8"/>
      <c r="G13" s="8"/>
      <c r="H13" s="8"/>
      <c r="I13" s="8"/>
      <c r="J13" s="8"/>
      <c r="K13" s="8"/>
      <c r="L13" s="9"/>
      <c r="M13" s="9"/>
      <c r="N13" s="9"/>
      <c r="O13" s="9"/>
      <c r="P13" s="9"/>
      <c r="Q13" s="9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9"/>
      <c r="N14" s="9"/>
      <c r="O14" s="9"/>
      <c r="P14" s="9"/>
      <c r="Q14" s="9"/>
      <c r="R14" s="2"/>
      <c r="S14" s="2"/>
      <c r="T14" s="2"/>
      <c r="U14" s="2"/>
      <c r="V14" s="2"/>
      <c r="W14" s="2"/>
      <c r="X14" s="9" t="s">
        <v>16</v>
      </c>
      <c r="Y14" s="2"/>
      <c r="Z14" s="2"/>
    </row>
    <row r="15" spans="1:26" ht="12.75" customHeight="1">
      <c r="A15" s="47" t="s">
        <v>17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2"/>
      <c r="Z15" s="2"/>
    </row>
    <row r="16" spans="1:26" ht="27" customHeight="1">
      <c r="A16" s="48" t="s">
        <v>18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2"/>
      <c r="Z16" s="2"/>
    </row>
    <row r="17" spans="1:26" ht="12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44" t="s">
        <v>19</v>
      </c>
      <c r="B18" s="42"/>
      <c r="C18" s="43"/>
      <c r="D18" s="49" t="s">
        <v>20</v>
      </c>
      <c r="E18" s="49" t="s">
        <v>21</v>
      </c>
      <c r="F18" s="50" t="s">
        <v>22</v>
      </c>
      <c r="G18" s="43"/>
      <c r="H18" s="50" t="s">
        <v>23</v>
      </c>
      <c r="I18" s="43"/>
      <c r="J18" s="44" t="s">
        <v>24</v>
      </c>
      <c r="K18" s="43"/>
      <c r="L18" s="44" t="s">
        <v>25</v>
      </c>
      <c r="M18" s="43"/>
      <c r="N18" s="44" t="s">
        <v>26</v>
      </c>
      <c r="O18" s="43"/>
      <c r="P18" s="44" t="s">
        <v>27</v>
      </c>
      <c r="Q18" s="43"/>
      <c r="R18" s="44" t="s">
        <v>28</v>
      </c>
      <c r="S18" s="42"/>
      <c r="T18" s="43"/>
      <c r="U18" s="45" t="s">
        <v>29</v>
      </c>
      <c r="V18" s="50" t="s">
        <v>30</v>
      </c>
      <c r="W18" s="42"/>
      <c r="X18" s="43"/>
      <c r="Y18" s="2"/>
      <c r="Z18" s="2"/>
    </row>
    <row r="19" spans="1:26" ht="12.75" customHeight="1">
      <c r="A19" s="11" t="s">
        <v>31</v>
      </c>
      <c r="B19" s="44" t="s">
        <v>32</v>
      </c>
      <c r="C19" s="43"/>
      <c r="D19" s="46"/>
      <c r="E19" s="46"/>
      <c r="F19" s="12" t="s">
        <v>33</v>
      </c>
      <c r="G19" s="12" t="s">
        <v>34</v>
      </c>
      <c r="H19" s="12" t="s">
        <v>35</v>
      </c>
      <c r="I19" s="12" t="s">
        <v>36</v>
      </c>
      <c r="J19" s="13" t="s">
        <v>37</v>
      </c>
      <c r="K19" s="13" t="s">
        <v>38</v>
      </c>
      <c r="L19" s="13" t="s">
        <v>37</v>
      </c>
      <c r="M19" s="13" t="s">
        <v>38</v>
      </c>
      <c r="N19" s="13" t="s">
        <v>37</v>
      </c>
      <c r="O19" s="13" t="s">
        <v>38</v>
      </c>
      <c r="P19" s="13" t="s">
        <v>37</v>
      </c>
      <c r="Q19" s="13" t="s">
        <v>38</v>
      </c>
      <c r="R19" s="13" t="s">
        <v>37</v>
      </c>
      <c r="S19" s="13" t="s">
        <v>38</v>
      </c>
      <c r="T19" s="13" t="s">
        <v>39</v>
      </c>
      <c r="U19" s="46"/>
      <c r="V19" s="12" t="s">
        <v>40</v>
      </c>
      <c r="W19" s="12" t="s">
        <v>41</v>
      </c>
      <c r="X19" s="12" t="s">
        <v>42</v>
      </c>
      <c r="Y19" s="2"/>
      <c r="Z19" s="2"/>
    </row>
    <row r="20" spans="1:26" ht="45" customHeight="1">
      <c r="A20" s="14">
        <v>1</v>
      </c>
      <c r="B20" s="51" t="s">
        <v>43</v>
      </c>
      <c r="C20" s="43"/>
      <c r="D20" s="15" t="s">
        <v>44</v>
      </c>
      <c r="E20" s="15">
        <v>45</v>
      </c>
      <c r="F20" s="16">
        <f t="shared" ref="F20:F22" si="0">$F$25*E20/100</f>
        <v>3073310.1225000001</v>
      </c>
      <c r="G20" s="16">
        <f t="shared" ref="G20:G22" si="1">$G$25*F20/100</f>
        <v>0</v>
      </c>
      <c r="H20" s="17">
        <f t="shared" ref="H20:I20" si="2">J20+L20+N20+P20</f>
        <v>320</v>
      </c>
      <c r="I20" s="17">
        <f t="shared" si="2"/>
        <v>0</v>
      </c>
      <c r="J20" s="14">
        <v>80</v>
      </c>
      <c r="K20" s="18"/>
      <c r="L20" s="14">
        <v>80</v>
      </c>
      <c r="M20" s="18"/>
      <c r="N20" s="14">
        <v>80</v>
      </c>
      <c r="O20" s="18"/>
      <c r="P20" s="14">
        <v>80</v>
      </c>
      <c r="Q20" s="18"/>
      <c r="R20" s="19">
        <f t="shared" ref="R20:S20" si="3">J20+L20+N20+P20</f>
        <v>320</v>
      </c>
      <c r="S20" s="19">
        <f t="shared" si="3"/>
        <v>0</v>
      </c>
      <c r="T20" s="19">
        <f t="shared" ref="T20:T25" si="4">S20-R20</f>
        <v>-320</v>
      </c>
      <c r="U20" s="20"/>
      <c r="V20" s="21"/>
      <c r="W20" s="21"/>
      <c r="X20" s="21"/>
      <c r="Y20" s="2"/>
      <c r="Z20" s="2"/>
    </row>
    <row r="21" spans="1:26" ht="45" customHeight="1">
      <c r="A21" s="14">
        <v>2</v>
      </c>
      <c r="B21" s="51" t="s">
        <v>45</v>
      </c>
      <c r="C21" s="43"/>
      <c r="D21" s="15" t="s">
        <v>44</v>
      </c>
      <c r="E21" s="15">
        <v>45</v>
      </c>
      <c r="F21" s="16">
        <f t="shared" si="0"/>
        <v>3073310.1225000001</v>
      </c>
      <c r="G21" s="16">
        <f t="shared" si="1"/>
        <v>0</v>
      </c>
      <c r="H21" s="17">
        <f t="shared" ref="H21:I21" si="5">J21+L21+N21+P21</f>
        <v>320</v>
      </c>
      <c r="I21" s="17">
        <f t="shared" si="5"/>
        <v>0</v>
      </c>
      <c r="J21" s="14">
        <v>80</v>
      </c>
      <c r="K21" s="18"/>
      <c r="L21" s="14">
        <v>80</v>
      </c>
      <c r="M21" s="18"/>
      <c r="N21" s="14">
        <v>80</v>
      </c>
      <c r="O21" s="18"/>
      <c r="P21" s="14">
        <v>80</v>
      </c>
      <c r="Q21" s="18"/>
      <c r="R21" s="19">
        <f t="shared" ref="R21:S21" si="6">J21+L21+N21+P21</f>
        <v>320</v>
      </c>
      <c r="S21" s="19">
        <f t="shared" si="6"/>
        <v>0</v>
      </c>
      <c r="T21" s="19">
        <f t="shared" si="4"/>
        <v>-320</v>
      </c>
      <c r="U21" s="20"/>
      <c r="V21" s="21"/>
      <c r="W21" s="21"/>
      <c r="X21" s="21"/>
      <c r="Y21" s="2"/>
      <c r="Z21" s="2"/>
    </row>
    <row r="22" spans="1:26" ht="45" customHeight="1">
      <c r="A22" s="14">
        <v>3</v>
      </c>
      <c r="B22" s="51" t="s">
        <v>46</v>
      </c>
      <c r="C22" s="43"/>
      <c r="D22" s="15" t="s">
        <v>47</v>
      </c>
      <c r="E22" s="15">
        <v>10</v>
      </c>
      <c r="F22" s="16">
        <f t="shared" si="0"/>
        <v>682957.80500000005</v>
      </c>
      <c r="G22" s="16">
        <f t="shared" si="1"/>
        <v>0</v>
      </c>
      <c r="H22" s="17">
        <f t="shared" ref="H22:I22" si="7">J22+L22+N22+P22</f>
        <v>40</v>
      </c>
      <c r="I22" s="17">
        <f t="shared" si="7"/>
        <v>0</v>
      </c>
      <c r="J22" s="14">
        <v>10</v>
      </c>
      <c r="K22" s="18"/>
      <c r="L22" s="14">
        <v>10</v>
      </c>
      <c r="M22" s="18"/>
      <c r="N22" s="14">
        <v>10</v>
      </c>
      <c r="O22" s="18"/>
      <c r="P22" s="14">
        <v>10</v>
      </c>
      <c r="Q22" s="18"/>
      <c r="R22" s="19">
        <f t="shared" ref="R22:S22" si="8">J22+L22+N22+P22</f>
        <v>40</v>
      </c>
      <c r="S22" s="19">
        <f t="shared" si="8"/>
        <v>0</v>
      </c>
      <c r="T22" s="19">
        <f t="shared" si="4"/>
        <v>-40</v>
      </c>
      <c r="U22" s="20"/>
      <c r="V22" s="21"/>
      <c r="W22" s="21"/>
      <c r="X22" s="21"/>
      <c r="Y22" s="2"/>
      <c r="Z22" s="2"/>
    </row>
    <row r="23" spans="1:26" ht="45" customHeight="1">
      <c r="A23" s="14"/>
      <c r="B23" s="22"/>
      <c r="C23" s="23"/>
      <c r="D23" s="15"/>
      <c r="E23" s="15"/>
      <c r="F23" s="24"/>
      <c r="G23" s="24"/>
      <c r="H23" s="17"/>
      <c r="I23" s="17"/>
      <c r="J23" s="14"/>
      <c r="K23" s="18"/>
      <c r="L23" s="14"/>
      <c r="M23" s="18"/>
      <c r="N23" s="14"/>
      <c r="O23" s="18"/>
      <c r="P23" s="14"/>
      <c r="Q23" s="18"/>
      <c r="R23" s="19">
        <f t="shared" ref="R23:S23" si="9">J23+L23+N23+P23</f>
        <v>0</v>
      </c>
      <c r="S23" s="19">
        <f t="shared" si="9"/>
        <v>0</v>
      </c>
      <c r="T23" s="19">
        <f t="shared" si="4"/>
        <v>0</v>
      </c>
      <c r="U23" s="20"/>
      <c r="V23" s="21"/>
      <c r="W23" s="21"/>
      <c r="X23" s="21"/>
      <c r="Y23" s="2"/>
      <c r="Z23" s="2"/>
    </row>
    <row r="24" spans="1:26" ht="45" customHeight="1">
      <c r="A24" s="14"/>
      <c r="B24" s="51"/>
      <c r="C24" s="43"/>
      <c r="D24" s="15"/>
      <c r="E24" s="15"/>
      <c r="F24" s="24"/>
      <c r="G24" s="24"/>
      <c r="H24" s="17"/>
      <c r="I24" s="17"/>
      <c r="J24" s="14"/>
      <c r="K24" s="18"/>
      <c r="L24" s="14"/>
      <c r="M24" s="18"/>
      <c r="N24" s="14"/>
      <c r="O24" s="18"/>
      <c r="P24" s="14"/>
      <c r="Q24" s="18"/>
      <c r="R24" s="19">
        <f t="shared" ref="R24:S24" si="10">J24+L24+N24+P24</f>
        <v>0</v>
      </c>
      <c r="S24" s="19">
        <f t="shared" si="10"/>
        <v>0</v>
      </c>
      <c r="T24" s="19">
        <f t="shared" si="4"/>
        <v>0</v>
      </c>
      <c r="U24" s="20"/>
      <c r="V24" s="21"/>
      <c r="W24" s="21"/>
      <c r="X24" s="21"/>
      <c r="Y24" s="2"/>
      <c r="Z24" s="2"/>
    </row>
    <row r="25" spans="1:26" ht="36.75" customHeight="1">
      <c r="A25" s="41" t="s">
        <v>48</v>
      </c>
      <c r="B25" s="42"/>
      <c r="C25" s="43"/>
      <c r="D25" s="25"/>
      <c r="E25" s="25">
        <f>SUM(E20:E24)</f>
        <v>100</v>
      </c>
      <c r="F25" s="26">
        <v>6829578.0499999998</v>
      </c>
      <c r="G25" s="26"/>
      <c r="H25" s="27">
        <f t="shared" ref="H25:Q25" si="11">SUM(H20:H24)</f>
        <v>680</v>
      </c>
      <c r="I25" s="27">
        <f t="shared" si="11"/>
        <v>0</v>
      </c>
      <c r="J25" s="27">
        <f t="shared" si="11"/>
        <v>170</v>
      </c>
      <c r="K25" s="27">
        <f t="shared" si="11"/>
        <v>0</v>
      </c>
      <c r="L25" s="27">
        <f t="shared" si="11"/>
        <v>170</v>
      </c>
      <c r="M25" s="27">
        <f t="shared" si="11"/>
        <v>0</v>
      </c>
      <c r="N25" s="27">
        <f t="shared" si="11"/>
        <v>170</v>
      </c>
      <c r="O25" s="27">
        <f t="shared" si="11"/>
        <v>0</v>
      </c>
      <c r="P25" s="27">
        <f t="shared" si="11"/>
        <v>170</v>
      </c>
      <c r="Q25" s="27">
        <f t="shared" si="11"/>
        <v>0</v>
      </c>
      <c r="R25" s="28">
        <f t="shared" ref="R25:S25" si="12">J25+L25+N25+P25</f>
        <v>680</v>
      </c>
      <c r="S25" s="28">
        <f t="shared" si="12"/>
        <v>0</v>
      </c>
      <c r="T25" s="28">
        <f t="shared" si="4"/>
        <v>-680</v>
      </c>
      <c r="U25" s="28"/>
      <c r="V25" s="21"/>
      <c r="W25" s="21"/>
      <c r="X25" s="21"/>
      <c r="Y25" s="7"/>
      <c r="Z25" s="7"/>
    </row>
    <row r="26" spans="1:26" ht="14.25" customHeight="1">
      <c r="A26" s="6"/>
      <c r="B26" s="6"/>
      <c r="C26" s="6"/>
      <c r="D26" s="6"/>
      <c r="E26" s="6"/>
      <c r="F26" s="2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>
      <c r="A27" s="6"/>
      <c r="B27" s="30" t="s">
        <v>49</v>
      </c>
      <c r="C27" s="6"/>
      <c r="D27" s="6"/>
      <c r="E27" s="6"/>
      <c r="F27" s="29"/>
      <c r="G27" s="6"/>
      <c r="H27" s="6" t="s">
        <v>50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>
        <v>3</v>
      </c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 t="s">
        <v>125</v>
      </c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7">
    <mergeCell ref="V18:X18"/>
    <mergeCell ref="B20:C20"/>
    <mergeCell ref="B21:C21"/>
    <mergeCell ref="B22:C22"/>
    <mergeCell ref="B24:C24"/>
    <mergeCell ref="H18:I18"/>
    <mergeCell ref="A25:C25"/>
    <mergeCell ref="A6:Q6"/>
    <mergeCell ref="A7:X7"/>
    <mergeCell ref="J18:K18"/>
    <mergeCell ref="L18:M18"/>
    <mergeCell ref="N18:O18"/>
    <mergeCell ref="P18:Q18"/>
    <mergeCell ref="R18:T18"/>
    <mergeCell ref="U18:U19"/>
    <mergeCell ref="A18:C18"/>
    <mergeCell ref="B19:C19"/>
    <mergeCell ref="A15:X15"/>
    <mergeCell ref="A16:X16"/>
    <mergeCell ref="D18:D19"/>
    <mergeCell ref="E18:E19"/>
    <mergeCell ref="F18:G18"/>
    <mergeCell ref="A1:X1"/>
    <mergeCell ref="A2:X2"/>
    <mergeCell ref="A3:X3"/>
    <mergeCell ref="A4:X4"/>
    <mergeCell ref="A5:X5"/>
  </mergeCells>
  <printOptions horizontalCentered="1"/>
  <pageMargins left="0.19685039370078741" right="0.19685039370078741" top="0.39370078740157483" bottom="0.39370078740157483" header="0" footer="0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U23" sqref="U23"/>
    </sheetView>
  </sheetViews>
  <sheetFormatPr baseColWidth="10" defaultColWidth="12.5703125" defaultRowHeight="15" customHeight="1"/>
  <cols>
    <col min="1" max="1" width="11.140625" customWidth="1"/>
    <col min="2" max="2" width="6.140625" customWidth="1"/>
    <col min="3" max="3" width="40.7109375" customWidth="1"/>
    <col min="4" max="4" width="11.42578125" customWidth="1"/>
    <col min="5" max="5" width="9.85546875" customWidth="1"/>
    <col min="6" max="6" width="13.28515625" customWidth="1"/>
    <col min="7" max="9" width="9.85546875" customWidth="1"/>
    <col min="10" max="15" width="9.85546875" hidden="1" customWidth="1"/>
    <col min="16" max="16" width="11.42578125" customWidth="1"/>
    <col min="17" max="17" width="11.5703125" customWidth="1"/>
    <col min="18" max="18" width="9.85546875" customWidth="1"/>
    <col min="19" max="20" width="9.28515625" customWidth="1"/>
    <col min="21" max="21" width="19.28515625" customWidth="1"/>
    <col min="22" max="22" width="4.42578125" customWidth="1"/>
    <col min="23" max="23" width="4.140625" customWidth="1"/>
    <col min="24" max="24" width="5.140625" customWidth="1"/>
    <col min="25" max="26" width="11.42578125" customWidth="1"/>
  </cols>
  <sheetData>
    <row r="1" spans="1:26" ht="12.7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2"/>
      <c r="Z1" s="2"/>
    </row>
    <row r="2" spans="1:26" ht="12.75" customHeight="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2"/>
      <c r="Z2" s="2"/>
    </row>
    <row r="3" spans="1:26" ht="12.75" customHeight="1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2"/>
      <c r="Z3" s="2"/>
    </row>
    <row r="4" spans="1:26" ht="12.75" hidden="1" customHeight="1">
      <c r="A4" s="40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2"/>
      <c r="Z4" s="2"/>
    </row>
    <row r="5" spans="1:26" ht="12.75" hidden="1" customHeight="1">
      <c r="A5" s="40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2"/>
      <c r="Z5" s="2"/>
    </row>
    <row r="6" spans="1:26" ht="12.75" hidden="1" customHeight="1">
      <c r="A6" s="40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2"/>
      <c r="Z6" s="2"/>
    </row>
    <row r="7" spans="1:26" ht="12.75" customHeight="1">
      <c r="A7" s="40" t="s">
        <v>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2"/>
      <c r="Z7" s="2"/>
    </row>
    <row r="8" spans="1:26" ht="12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  <c r="Z8" s="2"/>
    </row>
    <row r="9" spans="1:26" ht="12.75" customHeight="1">
      <c r="A9" s="4" t="s">
        <v>7</v>
      </c>
      <c r="B9" s="5">
        <v>226</v>
      </c>
      <c r="C9" s="6" t="s">
        <v>8</v>
      </c>
      <c r="D9" s="7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2"/>
      <c r="Z9" s="2"/>
    </row>
    <row r="10" spans="1:26" ht="12.75" customHeight="1">
      <c r="A10" s="4" t="s">
        <v>9</v>
      </c>
      <c r="B10" s="5">
        <v>7</v>
      </c>
      <c r="C10" s="6" t="s">
        <v>10</v>
      </c>
      <c r="D10" s="7"/>
      <c r="E10" s="8"/>
      <c r="F10" s="8"/>
      <c r="G10" s="8"/>
      <c r="H10" s="8"/>
      <c r="I10" s="8"/>
      <c r="J10" s="8"/>
      <c r="K10" s="8"/>
      <c r="L10" s="9"/>
      <c r="M10" s="9"/>
      <c r="N10" s="9"/>
      <c r="O10" s="9"/>
      <c r="P10" s="9"/>
      <c r="Q10" s="9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4" t="s">
        <v>11</v>
      </c>
      <c r="B11" s="5">
        <v>2</v>
      </c>
      <c r="C11" s="6" t="s">
        <v>51</v>
      </c>
      <c r="D11" s="7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P11" s="9"/>
      <c r="Q11" s="9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4" t="s">
        <v>13</v>
      </c>
      <c r="B12" s="10">
        <v>19</v>
      </c>
      <c r="C12" s="6" t="s">
        <v>52</v>
      </c>
      <c r="D12" s="7"/>
      <c r="E12" s="8"/>
      <c r="F12" s="8"/>
      <c r="G12" s="8"/>
      <c r="H12" s="8"/>
      <c r="I12" s="8"/>
      <c r="J12" s="8"/>
      <c r="K12" s="8"/>
      <c r="L12" s="9"/>
      <c r="M12" s="9"/>
      <c r="N12" s="9"/>
      <c r="O12" s="9"/>
      <c r="P12" s="9"/>
      <c r="Q12" s="9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4" t="s">
        <v>15</v>
      </c>
      <c r="B13" s="5">
        <v>3</v>
      </c>
      <c r="C13" s="6" t="s">
        <v>53</v>
      </c>
      <c r="D13" s="7"/>
      <c r="E13" s="8"/>
      <c r="F13" s="8"/>
      <c r="G13" s="8"/>
      <c r="H13" s="8"/>
      <c r="I13" s="8"/>
      <c r="J13" s="8"/>
      <c r="K13" s="8"/>
      <c r="L13" s="9"/>
      <c r="M13" s="9"/>
      <c r="N13" s="9"/>
      <c r="O13" s="9"/>
      <c r="P13" s="9"/>
      <c r="Q13" s="9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9"/>
      <c r="N14" s="9"/>
      <c r="O14" s="9"/>
      <c r="P14" s="9"/>
      <c r="Q14" s="9"/>
      <c r="R14" s="2"/>
      <c r="S14" s="2"/>
      <c r="T14" s="2"/>
      <c r="U14" s="2"/>
      <c r="V14" s="52" t="s">
        <v>16</v>
      </c>
      <c r="W14" s="39"/>
      <c r="X14" s="39"/>
      <c r="Y14" s="2"/>
      <c r="Z14" s="2"/>
    </row>
    <row r="15" spans="1:26" ht="12.75" customHeight="1">
      <c r="A15" s="47" t="s">
        <v>17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2"/>
      <c r="Z15" s="2"/>
    </row>
    <row r="16" spans="1:26" ht="26.25" customHeight="1">
      <c r="A16" s="48" t="s">
        <v>54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2"/>
      <c r="Z16" s="2"/>
    </row>
    <row r="17" spans="1:26" ht="12.75" customHeight="1">
      <c r="A17" s="44" t="s">
        <v>19</v>
      </c>
      <c r="B17" s="42"/>
      <c r="C17" s="43"/>
      <c r="D17" s="49" t="s">
        <v>20</v>
      </c>
      <c r="E17" s="49" t="s">
        <v>21</v>
      </c>
      <c r="F17" s="50" t="s">
        <v>22</v>
      </c>
      <c r="G17" s="43"/>
      <c r="H17" s="50" t="s">
        <v>23</v>
      </c>
      <c r="I17" s="43"/>
      <c r="J17" s="44" t="s">
        <v>24</v>
      </c>
      <c r="K17" s="43"/>
      <c r="L17" s="44" t="s">
        <v>25</v>
      </c>
      <c r="M17" s="43"/>
      <c r="N17" s="44" t="s">
        <v>26</v>
      </c>
      <c r="O17" s="43"/>
      <c r="P17" s="44" t="s">
        <v>27</v>
      </c>
      <c r="Q17" s="43"/>
      <c r="R17" s="44" t="s">
        <v>28</v>
      </c>
      <c r="S17" s="42"/>
      <c r="T17" s="43"/>
      <c r="U17" s="45" t="s">
        <v>29</v>
      </c>
      <c r="V17" s="50" t="s">
        <v>30</v>
      </c>
      <c r="W17" s="42"/>
      <c r="X17" s="43"/>
      <c r="Y17" s="2"/>
      <c r="Z17" s="2"/>
    </row>
    <row r="18" spans="1:26" ht="39.75" customHeight="1">
      <c r="A18" s="11" t="s">
        <v>31</v>
      </c>
      <c r="B18" s="44" t="s">
        <v>32</v>
      </c>
      <c r="C18" s="43"/>
      <c r="D18" s="46"/>
      <c r="E18" s="46"/>
      <c r="F18" s="12" t="s">
        <v>33</v>
      </c>
      <c r="G18" s="12" t="s">
        <v>34</v>
      </c>
      <c r="H18" s="12" t="s">
        <v>35</v>
      </c>
      <c r="I18" s="12" t="s">
        <v>36</v>
      </c>
      <c r="J18" s="13" t="s">
        <v>37</v>
      </c>
      <c r="K18" s="13" t="s">
        <v>38</v>
      </c>
      <c r="L18" s="13" t="s">
        <v>37</v>
      </c>
      <c r="M18" s="13" t="s">
        <v>38</v>
      </c>
      <c r="N18" s="13" t="s">
        <v>37</v>
      </c>
      <c r="O18" s="13" t="s">
        <v>38</v>
      </c>
      <c r="P18" s="13" t="s">
        <v>37</v>
      </c>
      <c r="Q18" s="13" t="s">
        <v>38</v>
      </c>
      <c r="R18" s="13" t="s">
        <v>37</v>
      </c>
      <c r="S18" s="13" t="s">
        <v>38</v>
      </c>
      <c r="T18" s="13" t="s">
        <v>39</v>
      </c>
      <c r="U18" s="46"/>
      <c r="V18" s="12" t="s">
        <v>40</v>
      </c>
      <c r="W18" s="12" t="s">
        <v>41</v>
      </c>
      <c r="X18" s="12" t="s">
        <v>42</v>
      </c>
      <c r="Y18" s="2"/>
      <c r="Z18" s="2"/>
    </row>
    <row r="19" spans="1:26" ht="27.75" customHeight="1">
      <c r="A19" s="14">
        <v>1</v>
      </c>
      <c r="B19" s="51" t="s">
        <v>55</v>
      </c>
      <c r="C19" s="43"/>
      <c r="D19" s="15" t="s">
        <v>56</v>
      </c>
      <c r="E19" s="15">
        <v>10</v>
      </c>
      <c r="F19" s="24">
        <f t="shared" ref="F19:F26" si="0">$F$27*E19/100</f>
        <v>3164941.24</v>
      </c>
      <c r="G19" s="24">
        <f t="shared" ref="G19:G25" si="1">$G$27*E19/100</f>
        <v>0</v>
      </c>
      <c r="H19" s="17">
        <f t="shared" ref="H19:I19" si="2">J19+L19+N19+P19</f>
        <v>2000</v>
      </c>
      <c r="I19" s="17">
        <f t="shared" si="2"/>
        <v>0</v>
      </c>
      <c r="J19" s="14">
        <v>500</v>
      </c>
      <c r="K19" s="18"/>
      <c r="L19" s="14">
        <v>500</v>
      </c>
      <c r="M19" s="18"/>
      <c r="N19" s="14">
        <v>500</v>
      </c>
      <c r="O19" s="18"/>
      <c r="P19" s="14">
        <v>500</v>
      </c>
      <c r="Q19" s="18"/>
      <c r="R19" s="19">
        <f t="shared" ref="R19:S19" si="3">J19+L19+N19+P19</f>
        <v>2000</v>
      </c>
      <c r="S19" s="19">
        <f t="shared" si="3"/>
        <v>0</v>
      </c>
      <c r="T19" s="19">
        <f t="shared" ref="T19:T27" si="4">S19-R19</f>
        <v>-2000</v>
      </c>
      <c r="U19" s="20"/>
      <c r="V19" s="21"/>
      <c r="W19" s="21"/>
      <c r="X19" s="21"/>
      <c r="Y19" s="2"/>
      <c r="Z19" s="2"/>
    </row>
    <row r="20" spans="1:26" ht="36" customHeight="1">
      <c r="A20" s="14">
        <v>2</v>
      </c>
      <c r="B20" s="51" t="s">
        <v>57</v>
      </c>
      <c r="C20" s="43"/>
      <c r="D20" s="15" t="s">
        <v>58</v>
      </c>
      <c r="E20" s="15">
        <v>20</v>
      </c>
      <c r="F20" s="24">
        <f t="shared" si="0"/>
        <v>6329882.4800000004</v>
      </c>
      <c r="G20" s="24">
        <f t="shared" si="1"/>
        <v>0</v>
      </c>
      <c r="H20" s="17">
        <f t="shared" ref="H20:I20" si="5">J20+L20+N20+P20</f>
        <v>600</v>
      </c>
      <c r="I20" s="17">
        <f t="shared" si="5"/>
        <v>0</v>
      </c>
      <c r="J20" s="14">
        <v>150</v>
      </c>
      <c r="K20" s="18"/>
      <c r="L20" s="14">
        <v>150</v>
      </c>
      <c r="M20" s="18"/>
      <c r="N20" s="14">
        <v>150</v>
      </c>
      <c r="O20" s="18"/>
      <c r="P20" s="14">
        <v>150</v>
      </c>
      <c r="Q20" s="18"/>
      <c r="R20" s="19">
        <f t="shared" ref="R20:S20" si="6">J20+L20+N20+P20</f>
        <v>600</v>
      </c>
      <c r="S20" s="19">
        <f t="shared" si="6"/>
        <v>0</v>
      </c>
      <c r="T20" s="19">
        <f t="shared" si="4"/>
        <v>-600</v>
      </c>
      <c r="U20" s="20"/>
      <c r="V20" s="21"/>
      <c r="W20" s="21"/>
      <c r="X20" s="21"/>
      <c r="Y20" s="2"/>
      <c r="Z20" s="2"/>
    </row>
    <row r="21" spans="1:26" ht="28.5" customHeight="1">
      <c r="A21" s="14">
        <v>3</v>
      </c>
      <c r="B21" s="51" t="s">
        <v>59</v>
      </c>
      <c r="C21" s="43"/>
      <c r="D21" s="15" t="s">
        <v>60</v>
      </c>
      <c r="E21" s="15">
        <v>10</v>
      </c>
      <c r="F21" s="24">
        <f t="shared" si="0"/>
        <v>3164941.24</v>
      </c>
      <c r="G21" s="24">
        <f t="shared" si="1"/>
        <v>0</v>
      </c>
      <c r="H21" s="17">
        <f t="shared" ref="H21:I21" si="7">J21+L21+N21+P21</f>
        <v>2000</v>
      </c>
      <c r="I21" s="17">
        <f t="shared" si="7"/>
        <v>0</v>
      </c>
      <c r="J21" s="14">
        <v>500</v>
      </c>
      <c r="K21" s="18"/>
      <c r="L21" s="14">
        <v>500</v>
      </c>
      <c r="M21" s="18"/>
      <c r="N21" s="14">
        <v>500</v>
      </c>
      <c r="O21" s="18"/>
      <c r="P21" s="14">
        <v>500</v>
      </c>
      <c r="Q21" s="18"/>
      <c r="R21" s="19">
        <f t="shared" ref="R21:S21" si="8">J21+L21+N21+P21</f>
        <v>2000</v>
      </c>
      <c r="S21" s="19">
        <f t="shared" si="8"/>
        <v>0</v>
      </c>
      <c r="T21" s="19">
        <f t="shared" si="4"/>
        <v>-2000</v>
      </c>
      <c r="U21" s="20"/>
      <c r="V21" s="21"/>
      <c r="W21" s="21"/>
      <c r="X21" s="21"/>
      <c r="Y21" s="2"/>
      <c r="Z21" s="2"/>
    </row>
    <row r="22" spans="1:26" ht="33" customHeight="1">
      <c r="A22" s="14">
        <v>4</v>
      </c>
      <c r="B22" s="51" t="s">
        <v>61</v>
      </c>
      <c r="C22" s="43"/>
      <c r="D22" s="15" t="s">
        <v>60</v>
      </c>
      <c r="E22" s="15">
        <v>10</v>
      </c>
      <c r="F22" s="24">
        <f t="shared" si="0"/>
        <v>3164941.24</v>
      </c>
      <c r="G22" s="24">
        <f t="shared" si="1"/>
        <v>0</v>
      </c>
      <c r="H22" s="17">
        <f t="shared" ref="H22:I22" si="9">J22+L22+N22+P22</f>
        <v>2000</v>
      </c>
      <c r="I22" s="17">
        <f t="shared" si="9"/>
        <v>0</v>
      </c>
      <c r="J22" s="14">
        <v>500</v>
      </c>
      <c r="K22" s="18"/>
      <c r="L22" s="14">
        <v>500</v>
      </c>
      <c r="M22" s="18"/>
      <c r="N22" s="14">
        <v>500</v>
      </c>
      <c r="O22" s="18"/>
      <c r="P22" s="14">
        <v>500</v>
      </c>
      <c r="Q22" s="18"/>
      <c r="R22" s="19">
        <f t="shared" ref="R22:S22" si="10">J22+L22+N22+P22</f>
        <v>2000</v>
      </c>
      <c r="S22" s="19">
        <f t="shared" si="10"/>
        <v>0</v>
      </c>
      <c r="T22" s="19">
        <f t="shared" si="4"/>
        <v>-2000</v>
      </c>
      <c r="U22" s="20"/>
      <c r="V22" s="21"/>
      <c r="W22" s="21"/>
      <c r="X22" s="21"/>
      <c r="Y22" s="2"/>
      <c r="Z22" s="2"/>
    </row>
    <row r="23" spans="1:26" ht="33.75" customHeight="1">
      <c r="A23" s="14">
        <v>5</v>
      </c>
      <c r="B23" s="51" t="s">
        <v>62</v>
      </c>
      <c r="C23" s="43"/>
      <c r="D23" s="15" t="s">
        <v>60</v>
      </c>
      <c r="E23" s="15">
        <v>20</v>
      </c>
      <c r="F23" s="24">
        <f t="shared" si="0"/>
        <v>6329882.4800000004</v>
      </c>
      <c r="G23" s="24">
        <f t="shared" si="1"/>
        <v>0</v>
      </c>
      <c r="H23" s="17">
        <f t="shared" ref="H23:I23" si="11">J23+L23+N23+P23</f>
        <v>2000</v>
      </c>
      <c r="I23" s="17">
        <f t="shared" si="11"/>
        <v>0</v>
      </c>
      <c r="J23" s="14">
        <v>500</v>
      </c>
      <c r="K23" s="18"/>
      <c r="L23" s="14">
        <v>500</v>
      </c>
      <c r="M23" s="18"/>
      <c r="N23" s="14">
        <v>500</v>
      </c>
      <c r="O23" s="18"/>
      <c r="P23" s="14">
        <v>500</v>
      </c>
      <c r="Q23" s="18"/>
      <c r="R23" s="19">
        <f t="shared" ref="R23:S23" si="12">J23+L23+N23+P23</f>
        <v>2000</v>
      </c>
      <c r="S23" s="19">
        <f t="shared" si="12"/>
        <v>0</v>
      </c>
      <c r="T23" s="19">
        <f t="shared" si="4"/>
        <v>-2000</v>
      </c>
      <c r="U23" s="20"/>
      <c r="V23" s="21"/>
      <c r="W23" s="21"/>
      <c r="X23" s="21"/>
      <c r="Y23" s="2"/>
      <c r="Z23" s="2"/>
    </row>
    <row r="24" spans="1:26" ht="36" customHeight="1">
      <c r="A24" s="14">
        <v>6</v>
      </c>
      <c r="B24" s="51" t="s">
        <v>63</v>
      </c>
      <c r="C24" s="43"/>
      <c r="D24" s="15" t="s">
        <v>60</v>
      </c>
      <c r="E24" s="15">
        <v>20</v>
      </c>
      <c r="F24" s="24">
        <f t="shared" si="0"/>
        <v>6329882.4800000004</v>
      </c>
      <c r="G24" s="24">
        <f t="shared" si="1"/>
        <v>0</v>
      </c>
      <c r="H24" s="17">
        <f t="shared" ref="H24:I24" si="13">J24+L24+N24+P24</f>
        <v>440</v>
      </c>
      <c r="I24" s="17">
        <f t="shared" si="13"/>
        <v>0</v>
      </c>
      <c r="J24" s="14">
        <v>110</v>
      </c>
      <c r="K24" s="18"/>
      <c r="L24" s="14">
        <v>110</v>
      </c>
      <c r="M24" s="18"/>
      <c r="N24" s="14">
        <v>110</v>
      </c>
      <c r="O24" s="18"/>
      <c r="P24" s="14">
        <v>110</v>
      </c>
      <c r="Q24" s="18"/>
      <c r="R24" s="19">
        <f t="shared" ref="R24:S24" si="14">J24+L24+N24+P24</f>
        <v>440</v>
      </c>
      <c r="S24" s="19">
        <f t="shared" si="14"/>
        <v>0</v>
      </c>
      <c r="T24" s="19">
        <f t="shared" si="4"/>
        <v>-440</v>
      </c>
      <c r="U24" s="20"/>
      <c r="V24" s="21"/>
      <c r="W24" s="21"/>
      <c r="X24" s="21"/>
      <c r="Y24" s="2"/>
      <c r="Z24" s="2"/>
    </row>
    <row r="25" spans="1:26" ht="45" customHeight="1">
      <c r="A25" s="14">
        <v>7</v>
      </c>
      <c r="B25" s="51" t="s">
        <v>64</v>
      </c>
      <c r="C25" s="43"/>
      <c r="D25" s="15" t="s">
        <v>58</v>
      </c>
      <c r="E25" s="15">
        <v>10</v>
      </c>
      <c r="F25" s="24">
        <f t="shared" si="0"/>
        <v>3164941.24</v>
      </c>
      <c r="G25" s="24">
        <f t="shared" si="1"/>
        <v>0</v>
      </c>
      <c r="H25" s="17">
        <f t="shared" ref="H25:I25" si="15">J25+L25+N25+P25</f>
        <v>60</v>
      </c>
      <c r="I25" s="17">
        <f t="shared" si="15"/>
        <v>0</v>
      </c>
      <c r="J25" s="14">
        <v>15</v>
      </c>
      <c r="K25" s="18"/>
      <c r="L25" s="14">
        <v>15</v>
      </c>
      <c r="M25" s="18"/>
      <c r="N25" s="14">
        <v>15</v>
      </c>
      <c r="O25" s="18"/>
      <c r="P25" s="14">
        <v>15</v>
      </c>
      <c r="Q25" s="18"/>
      <c r="R25" s="19">
        <f t="shared" ref="R25:S25" si="16">J25+L25+N25+P25</f>
        <v>60</v>
      </c>
      <c r="S25" s="19">
        <f t="shared" si="16"/>
        <v>0</v>
      </c>
      <c r="T25" s="19">
        <f t="shared" si="4"/>
        <v>-60</v>
      </c>
      <c r="U25" s="20"/>
      <c r="V25" s="21"/>
      <c r="W25" s="21"/>
      <c r="X25" s="21"/>
      <c r="Y25" s="2"/>
      <c r="Z25" s="2"/>
    </row>
    <row r="26" spans="1:26" ht="28.5" customHeight="1">
      <c r="A26" s="14"/>
      <c r="B26" s="51"/>
      <c r="C26" s="43"/>
      <c r="D26" s="15"/>
      <c r="E26" s="15"/>
      <c r="F26" s="24">
        <f t="shared" si="0"/>
        <v>0</v>
      </c>
      <c r="G26" s="31"/>
      <c r="H26" s="17">
        <f t="shared" ref="H26:I26" si="17">J26+L26+N26+P26</f>
        <v>0</v>
      </c>
      <c r="I26" s="17">
        <f t="shared" si="17"/>
        <v>0</v>
      </c>
      <c r="J26" s="14"/>
      <c r="K26" s="18"/>
      <c r="L26" s="14"/>
      <c r="M26" s="18"/>
      <c r="N26" s="14"/>
      <c r="O26" s="18"/>
      <c r="P26" s="14"/>
      <c r="Q26" s="18"/>
      <c r="R26" s="19">
        <f t="shared" ref="R26:S26" si="18">J26+L26+N26+P26</f>
        <v>0</v>
      </c>
      <c r="S26" s="19">
        <f t="shared" si="18"/>
        <v>0</v>
      </c>
      <c r="T26" s="19">
        <f t="shared" si="4"/>
        <v>0</v>
      </c>
      <c r="U26" s="20"/>
      <c r="V26" s="21"/>
      <c r="W26" s="21"/>
      <c r="X26" s="21"/>
      <c r="Y26" s="2"/>
      <c r="Z26" s="2"/>
    </row>
    <row r="27" spans="1:26" ht="45" customHeight="1">
      <c r="A27" s="41" t="s">
        <v>48</v>
      </c>
      <c r="B27" s="42"/>
      <c r="C27" s="43"/>
      <c r="D27" s="25"/>
      <c r="E27" s="25">
        <f>E19+E20+E21+E22+E23+E24+E25+E26</f>
        <v>100</v>
      </c>
      <c r="F27" s="32">
        <v>31649412.399999999</v>
      </c>
      <c r="G27" s="26"/>
      <c r="H27" s="27">
        <f t="shared" ref="H27:Q27" si="19">SUM(H19:H26)</f>
        <v>9100</v>
      </c>
      <c r="I27" s="27">
        <f t="shared" si="19"/>
        <v>0</v>
      </c>
      <c r="J27" s="27">
        <f t="shared" si="19"/>
        <v>2275</v>
      </c>
      <c r="K27" s="27">
        <f t="shared" si="19"/>
        <v>0</v>
      </c>
      <c r="L27" s="27">
        <f t="shared" si="19"/>
        <v>2275</v>
      </c>
      <c r="M27" s="27">
        <f t="shared" si="19"/>
        <v>0</v>
      </c>
      <c r="N27" s="27">
        <f t="shared" si="19"/>
        <v>2275</v>
      </c>
      <c r="O27" s="27">
        <f t="shared" si="19"/>
        <v>0</v>
      </c>
      <c r="P27" s="27">
        <f t="shared" si="19"/>
        <v>2275</v>
      </c>
      <c r="Q27" s="27">
        <f t="shared" si="19"/>
        <v>0</v>
      </c>
      <c r="R27" s="28">
        <f t="shared" ref="R27:S27" si="20">J27+L27+N27+P27</f>
        <v>9100</v>
      </c>
      <c r="S27" s="28">
        <f t="shared" si="20"/>
        <v>0</v>
      </c>
      <c r="T27" s="28">
        <f t="shared" si="4"/>
        <v>-9100</v>
      </c>
      <c r="U27" s="21"/>
      <c r="V27" s="21"/>
      <c r="W27" s="21"/>
      <c r="X27" s="21"/>
      <c r="Y27" s="2"/>
      <c r="Z27" s="2"/>
    </row>
    <row r="28" spans="1:26" ht="36.75" customHeight="1">
      <c r="A28" s="6"/>
      <c r="B28" s="6"/>
      <c r="C28" s="6"/>
      <c r="D28" s="6"/>
      <c r="E28" s="6"/>
      <c r="F28" s="2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>
      <c r="A29" s="6"/>
      <c r="B29" s="30" t="s">
        <v>49</v>
      </c>
      <c r="C29" s="6"/>
      <c r="D29" s="6"/>
      <c r="E29" s="6"/>
      <c r="F29" s="29"/>
      <c r="G29" s="6"/>
      <c r="H29" s="6" t="s">
        <v>50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2">
    <mergeCell ref="F17:G17"/>
    <mergeCell ref="B25:C25"/>
    <mergeCell ref="B26:C26"/>
    <mergeCell ref="A27:C27"/>
    <mergeCell ref="B18:C18"/>
    <mergeCell ref="B19:C19"/>
    <mergeCell ref="B20:C20"/>
    <mergeCell ref="B21:C21"/>
    <mergeCell ref="B22:C22"/>
    <mergeCell ref="B23:C23"/>
    <mergeCell ref="B24:C24"/>
    <mergeCell ref="A6:X6"/>
    <mergeCell ref="A7:X7"/>
    <mergeCell ref="H17:I17"/>
    <mergeCell ref="J17:K17"/>
    <mergeCell ref="L17:M17"/>
    <mergeCell ref="N17:O17"/>
    <mergeCell ref="P17:Q17"/>
    <mergeCell ref="R17:T17"/>
    <mergeCell ref="U17:U18"/>
    <mergeCell ref="V17:X17"/>
    <mergeCell ref="V14:X14"/>
    <mergeCell ref="A15:X15"/>
    <mergeCell ref="A16:X16"/>
    <mergeCell ref="A17:C17"/>
    <mergeCell ref="D17:D18"/>
    <mergeCell ref="E17:E18"/>
    <mergeCell ref="A1:X1"/>
    <mergeCell ref="A2:X2"/>
    <mergeCell ref="A3:X3"/>
    <mergeCell ref="A4:X4"/>
    <mergeCell ref="A5:X5"/>
  </mergeCells>
  <printOptions horizontalCentered="1"/>
  <pageMargins left="0.19685039370078741" right="0.19685039370078741" top="0.39370078740157483" bottom="0.39370078740157483" header="0" footer="0"/>
  <pageSetup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X1"/>
    </sheetView>
  </sheetViews>
  <sheetFormatPr baseColWidth="10" defaultColWidth="12.5703125" defaultRowHeight="15" customHeight="1"/>
  <cols>
    <col min="1" max="1" width="10.7109375" customWidth="1"/>
    <col min="2" max="2" width="5.5703125" customWidth="1"/>
    <col min="3" max="3" width="29.140625" customWidth="1"/>
    <col min="4" max="5" width="11.42578125" customWidth="1"/>
    <col min="6" max="6" width="13.28515625" customWidth="1"/>
    <col min="7" max="7" width="12.28515625" customWidth="1"/>
    <col min="8" max="9" width="9.7109375" customWidth="1"/>
    <col min="10" max="15" width="9.7109375" hidden="1" customWidth="1"/>
    <col min="16" max="20" width="9.7109375" customWidth="1"/>
    <col min="21" max="21" width="21.7109375" customWidth="1"/>
    <col min="22" max="24" width="8.85546875" customWidth="1"/>
    <col min="25" max="26" width="11.42578125" customWidth="1"/>
  </cols>
  <sheetData>
    <row r="1" spans="1:26" ht="12.7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2"/>
      <c r="Z1" s="2"/>
    </row>
    <row r="2" spans="1:26" ht="12.75" customHeight="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2"/>
      <c r="Z2" s="2"/>
    </row>
    <row r="3" spans="1:26" ht="12.75" customHeight="1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2"/>
      <c r="Z3" s="2"/>
    </row>
    <row r="4" spans="1:26" ht="12.75" hidden="1" customHeight="1">
      <c r="A4" s="40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2"/>
      <c r="Z4" s="2"/>
    </row>
    <row r="5" spans="1:26" ht="12.75" hidden="1" customHeight="1">
      <c r="A5" s="40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2"/>
      <c r="Z5" s="2"/>
    </row>
    <row r="6" spans="1:26" ht="12.75" hidden="1" customHeight="1">
      <c r="A6" s="40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2"/>
      <c r="Z6" s="2"/>
    </row>
    <row r="7" spans="1:26" ht="12.75" customHeight="1">
      <c r="A7" s="40" t="s">
        <v>65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2"/>
      <c r="Z7" s="2"/>
    </row>
    <row r="8" spans="1:26" ht="12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  <c r="Z8" s="2"/>
    </row>
    <row r="9" spans="1:26" ht="12.75" customHeight="1">
      <c r="A9" s="4" t="s">
        <v>7</v>
      </c>
      <c r="B9" s="5">
        <v>226</v>
      </c>
      <c r="C9" s="6" t="s">
        <v>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4" t="s">
        <v>9</v>
      </c>
      <c r="B10" s="5">
        <v>7</v>
      </c>
      <c r="C10" s="6" t="s">
        <v>10</v>
      </c>
      <c r="D10" s="7"/>
      <c r="E10" s="8"/>
      <c r="F10" s="8"/>
      <c r="G10" s="8"/>
      <c r="H10" s="8"/>
      <c r="I10" s="8"/>
      <c r="J10" s="8"/>
      <c r="K10" s="8"/>
      <c r="L10" s="9"/>
      <c r="M10" s="9"/>
      <c r="N10" s="9"/>
      <c r="O10" s="9"/>
      <c r="P10" s="9"/>
      <c r="Q10" s="9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4" t="s">
        <v>11</v>
      </c>
      <c r="B11" s="5">
        <v>3</v>
      </c>
      <c r="C11" s="6" t="s">
        <v>66</v>
      </c>
      <c r="D11" s="7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P11" s="9"/>
      <c r="Q11" s="9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4" t="s">
        <v>13</v>
      </c>
      <c r="B12" s="10">
        <v>19</v>
      </c>
      <c r="C12" s="6" t="s">
        <v>52</v>
      </c>
      <c r="D12" s="7"/>
      <c r="E12" s="8"/>
      <c r="F12" s="8"/>
      <c r="G12" s="8"/>
      <c r="H12" s="8"/>
      <c r="I12" s="8"/>
      <c r="J12" s="8"/>
      <c r="K12" s="8"/>
      <c r="L12" s="9"/>
      <c r="M12" s="9"/>
      <c r="N12" s="9"/>
      <c r="O12" s="9"/>
      <c r="P12" s="9"/>
      <c r="Q12" s="9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4" t="s">
        <v>15</v>
      </c>
      <c r="B13" s="5">
        <v>4</v>
      </c>
      <c r="C13" s="6" t="s">
        <v>67</v>
      </c>
      <c r="D13" s="7"/>
      <c r="E13" s="8"/>
      <c r="F13" s="8"/>
      <c r="G13" s="8"/>
      <c r="H13" s="8"/>
      <c r="I13" s="8"/>
      <c r="J13" s="8"/>
      <c r="K13" s="8"/>
      <c r="L13" s="9"/>
      <c r="M13" s="9"/>
      <c r="N13" s="9"/>
      <c r="O13" s="9"/>
      <c r="P13" s="9"/>
      <c r="Q13" s="9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9"/>
      <c r="N14" s="9"/>
      <c r="O14" s="9"/>
      <c r="P14" s="9"/>
      <c r="Q14" s="9"/>
      <c r="R14" s="2"/>
      <c r="S14" s="2"/>
      <c r="T14" s="2"/>
      <c r="U14" s="2"/>
      <c r="V14" s="2"/>
      <c r="W14" s="2"/>
      <c r="X14" s="9" t="s">
        <v>16</v>
      </c>
      <c r="Y14" s="2"/>
      <c r="Z14" s="2"/>
    </row>
    <row r="15" spans="1:26" ht="12.75" customHeight="1">
      <c r="A15" s="47" t="s">
        <v>17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2"/>
      <c r="Z15" s="2"/>
    </row>
    <row r="16" spans="1:26" ht="27.75" customHeight="1">
      <c r="A16" s="48" t="s">
        <v>68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2"/>
      <c r="Z16" s="2"/>
    </row>
    <row r="17" spans="1:26" ht="12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44" t="s">
        <v>19</v>
      </c>
      <c r="B18" s="42"/>
      <c r="C18" s="43"/>
      <c r="D18" s="49" t="s">
        <v>20</v>
      </c>
      <c r="E18" s="49" t="s">
        <v>21</v>
      </c>
      <c r="F18" s="50" t="s">
        <v>22</v>
      </c>
      <c r="G18" s="43"/>
      <c r="H18" s="50" t="s">
        <v>23</v>
      </c>
      <c r="I18" s="43"/>
      <c r="J18" s="44" t="s">
        <v>24</v>
      </c>
      <c r="K18" s="43"/>
      <c r="L18" s="44" t="s">
        <v>25</v>
      </c>
      <c r="M18" s="43"/>
      <c r="N18" s="44" t="s">
        <v>26</v>
      </c>
      <c r="O18" s="43"/>
      <c r="P18" s="44" t="s">
        <v>27</v>
      </c>
      <c r="Q18" s="43"/>
      <c r="R18" s="44" t="s">
        <v>28</v>
      </c>
      <c r="S18" s="42"/>
      <c r="T18" s="43"/>
      <c r="U18" s="45" t="s">
        <v>29</v>
      </c>
      <c r="V18" s="50" t="s">
        <v>30</v>
      </c>
      <c r="W18" s="42"/>
      <c r="X18" s="43"/>
      <c r="Y18" s="2"/>
      <c r="Z18" s="2"/>
    </row>
    <row r="19" spans="1:26" ht="12.75" customHeight="1">
      <c r="A19" s="11" t="s">
        <v>31</v>
      </c>
      <c r="B19" s="44" t="s">
        <v>32</v>
      </c>
      <c r="C19" s="43"/>
      <c r="D19" s="46"/>
      <c r="E19" s="46"/>
      <c r="F19" s="12" t="s">
        <v>33</v>
      </c>
      <c r="G19" s="12" t="s">
        <v>34</v>
      </c>
      <c r="H19" s="12" t="s">
        <v>35</v>
      </c>
      <c r="I19" s="12" t="s">
        <v>36</v>
      </c>
      <c r="J19" s="13" t="s">
        <v>37</v>
      </c>
      <c r="K19" s="13" t="s">
        <v>38</v>
      </c>
      <c r="L19" s="13" t="s">
        <v>37</v>
      </c>
      <c r="M19" s="13" t="s">
        <v>38</v>
      </c>
      <c r="N19" s="13" t="s">
        <v>37</v>
      </c>
      <c r="O19" s="13" t="s">
        <v>38</v>
      </c>
      <c r="P19" s="13" t="s">
        <v>37</v>
      </c>
      <c r="Q19" s="13" t="s">
        <v>38</v>
      </c>
      <c r="R19" s="13" t="s">
        <v>37</v>
      </c>
      <c r="S19" s="13" t="s">
        <v>38</v>
      </c>
      <c r="T19" s="13" t="s">
        <v>39</v>
      </c>
      <c r="U19" s="46"/>
      <c r="V19" s="12" t="s">
        <v>40</v>
      </c>
      <c r="W19" s="12" t="s">
        <v>41</v>
      </c>
      <c r="X19" s="12" t="s">
        <v>42</v>
      </c>
      <c r="Y19" s="2"/>
      <c r="Z19" s="2"/>
    </row>
    <row r="20" spans="1:26" ht="45" customHeight="1">
      <c r="A20" s="14">
        <v>1</v>
      </c>
      <c r="B20" s="51" t="s">
        <v>69</v>
      </c>
      <c r="C20" s="43"/>
      <c r="D20" s="15" t="s">
        <v>70</v>
      </c>
      <c r="E20" s="15">
        <v>20</v>
      </c>
      <c r="F20" s="24">
        <f t="shared" ref="F20:F27" si="0">$F$28*E20/100</f>
        <v>9430810.2259999998</v>
      </c>
      <c r="G20" s="24">
        <f t="shared" ref="G20:G27" si="1">$G$28*F20/100</f>
        <v>0</v>
      </c>
      <c r="H20" s="17">
        <f t="shared" ref="H20:H27" si="2">J20+L20+N20+P20</f>
        <v>400000</v>
      </c>
      <c r="I20" s="18">
        <f t="shared" ref="I20:I27" si="3">K20+O20+Q20</f>
        <v>0</v>
      </c>
      <c r="J20" s="33">
        <v>100000</v>
      </c>
      <c r="K20" s="18"/>
      <c r="L20" s="33">
        <v>100000</v>
      </c>
      <c r="M20" s="18"/>
      <c r="N20" s="33">
        <v>100000</v>
      </c>
      <c r="O20" s="18"/>
      <c r="P20" s="33">
        <v>100000</v>
      </c>
      <c r="Q20" s="18"/>
      <c r="R20" s="19">
        <f t="shared" ref="R20:S20" si="4">J20+L20+N20+P20</f>
        <v>400000</v>
      </c>
      <c r="S20" s="19">
        <f t="shared" si="4"/>
        <v>0</v>
      </c>
      <c r="T20" s="19">
        <f t="shared" ref="T20:T28" si="5">S20-R20</f>
        <v>-400000</v>
      </c>
      <c r="U20" s="34"/>
      <c r="V20" s="21"/>
      <c r="W20" s="21"/>
      <c r="X20" s="21"/>
      <c r="Y20" s="2"/>
      <c r="Z20" s="2"/>
    </row>
    <row r="21" spans="1:26" ht="45" customHeight="1">
      <c r="A21" s="14">
        <v>2</v>
      </c>
      <c r="B21" s="51" t="s">
        <v>71</v>
      </c>
      <c r="C21" s="43"/>
      <c r="D21" s="15" t="s">
        <v>72</v>
      </c>
      <c r="E21" s="15">
        <v>10</v>
      </c>
      <c r="F21" s="24">
        <f t="shared" si="0"/>
        <v>4715405.1129999999</v>
      </c>
      <c r="G21" s="24">
        <f t="shared" si="1"/>
        <v>0</v>
      </c>
      <c r="H21" s="17">
        <f t="shared" si="2"/>
        <v>3200</v>
      </c>
      <c r="I21" s="18">
        <f t="shared" si="3"/>
        <v>0</v>
      </c>
      <c r="J21" s="14">
        <v>800</v>
      </c>
      <c r="K21" s="18"/>
      <c r="L21" s="14">
        <v>800</v>
      </c>
      <c r="M21" s="18"/>
      <c r="N21" s="14">
        <v>800</v>
      </c>
      <c r="O21" s="18"/>
      <c r="P21" s="14">
        <v>800</v>
      </c>
      <c r="Q21" s="18"/>
      <c r="R21" s="19">
        <f t="shared" ref="R21:S21" si="6">J21+L21+N21+P21</f>
        <v>3200</v>
      </c>
      <c r="S21" s="19">
        <f t="shared" si="6"/>
        <v>0</v>
      </c>
      <c r="T21" s="19">
        <f t="shared" si="5"/>
        <v>-3200</v>
      </c>
      <c r="U21" s="34"/>
      <c r="V21" s="21"/>
      <c r="W21" s="21"/>
      <c r="X21" s="21"/>
      <c r="Y21" s="2"/>
      <c r="Z21" s="2"/>
    </row>
    <row r="22" spans="1:26" ht="45" customHeight="1">
      <c r="A22" s="14">
        <v>3</v>
      </c>
      <c r="B22" s="51" t="s">
        <v>73</v>
      </c>
      <c r="C22" s="43"/>
      <c r="D22" s="15" t="s">
        <v>74</v>
      </c>
      <c r="E22" s="15">
        <v>10</v>
      </c>
      <c r="F22" s="24">
        <f t="shared" si="0"/>
        <v>4715405.1129999999</v>
      </c>
      <c r="G22" s="24">
        <f t="shared" si="1"/>
        <v>0</v>
      </c>
      <c r="H22" s="17">
        <f t="shared" si="2"/>
        <v>896000</v>
      </c>
      <c r="I22" s="18">
        <f t="shared" si="3"/>
        <v>0</v>
      </c>
      <c r="J22" s="33">
        <v>224000</v>
      </c>
      <c r="K22" s="18"/>
      <c r="L22" s="33">
        <v>224000</v>
      </c>
      <c r="M22" s="18"/>
      <c r="N22" s="33">
        <v>224000</v>
      </c>
      <c r="O22" s="18"/>
      <c r="P22" s="33">
        <v>224000</v>
      </c>
      <c r="Q22" s="18"/>
      <c r="R22" s="19">
        <f t="shared" ref="R22:S22" si="7">J22+L22+N22+P22</f>
        <v>896000</v>
      </c>
      <c r="S22" s="19">
        <f t="shared" si="7"/>
        <v>0</v>
      </c>
      <c r="T22" s="19">
        <f t="shared" si="5"/>
        <v>-896000</v>
      </c>
      <c r="U22" s="34"/>
      <c r="V22" s="21"/>
      <c r="W22" s="21"/>
      <c r="X22" s="21"/>
      <c r="Y22" s="2"/>
      <c r="Z22" s="2"/>
    </row>
    <row r="23" spans="1:26" ht="38.25" customHeight="1">
      <c r="A23" s="14">
        <v>4</v>
      </c>
      <c r="B23" s="51" t="s">
        <v>75</v>
      </c>
      <c r="C23" s="43"/>
      <c r="D23" s="15" t="s">
        <v>76</v>
      </c>
      <c r="E23" s="15">
        <v>10</v>
      </c>
      <c r="F23" s="24">
        <f t="shared" si="0"/>
        <v>4715405.1129999999</v>
      </c>
      <c r="G23" s="24">
        <f t="shared" si="1"/>
        <v>0</v>
      </c>
      <c r="H23" s="17">
        <f t="shared" si="2"/>
        <v>180</v>
      </c>
      <c r="I23" s="18">
        <f t="shared" si="3"/>
        <v>0</v>
      </c>
      <c r="J23" s="33">
        <v>45</v>
      </c>
      <c r="K23" s="18"/>
      <c r="L23" s="14">
        <v>45</v>
      </c>
      <c r="M23" s="18"/>
      <c r="N23" s="14">
        <v>45</v>
      </c>
      <c r="O23" s="18"/>
      <c r="P23" s="14">
        <v>45</v>
      </c>
      <c r="Q23" s="18"/>
      <c r="R23" s="19">
        <f t="shared" ref="R23:S23" si="8">J23+L23+N23+P23</f>
        <v>180</v>
      </c>
      <c r="S23" s="19">
        <f t="shared" si="8"/>
        <v>0</v>
      </c>
      <c r="T23" s="19">
        <f t="shared" si="5"/>
        <v>-180</v>
      </c>
      <c r="U23" s="34"/>
      <c r="V23" s="21"/>
      <c r="W23" s="21"/>
      <c r="X23" s="21"/>
      <c r="Y23" s="2"/>
      <c r="Z23" s="2"/>
    </row>
    <row r="24" spans="1:26" ht="36.75" customHeight="1">
      <c r="A24" s="14">
        <v>5</v>
      </c>
      <c r="B24" s="51" t="s">
        <v>77</v>
      </c>
      <c r="C24" s="43"/>
      <c r="D24" s="15" t="s">
        <v>72</v>
      </c>
      <c r="E24" s="15">
        <v>10</v>
      </c>
      <c r="F24" s="24">
        <f t="shared" si="0"/>
        <v>4715405.1129999999</v>
      </c>
      <c r="G24" s="24">
        <f t="shared" si="1"/>
        <v>0</v>
      </c>
      <c r="H24" s="17">
        <f t="shared" si="2"/>
        <v>3200</v>
      </c>
      <c r="I24" s="18">
        <f t="shared" si="3"/>
        <v>0</v>
      </c>
      <c r="J24" s="33">
        <v>800</v>
      </c>
      <c r="K24" s="18"/>
      <c r="L24" s="14">
        <v>800</v>
      </c>
      <c r="M24" s="18"/>
      <c r="N24" s="14">
        <v>800</v>
      </c>
      <c r="O24" s="18"/>
      <c r="P24" s="14">
        <v>800</v>
      </c>
      <c r="Q24" s="18"/>
      <c r="R24" s="19">
        <f t="shared" ref="R24:S24" si="9">J24+L24+N24+P24</f>
        <v>3200</v>
      </c>
      <c r="S24" s="19">
        <f t="shared" si="9"/>
        <v>0</v>
      </c>
      <c r="T24" s="19">
        <f t="shared" si="5"/>
        <v>-3200</v>
      </c>
      <c r="U24" s="34"/>
      <c r="V24" s="21"/>
      <c r="W24" s="21"/>
      <c r="X24" s="21"/>
      <c r="Y24" s="2"/>
      <c r="Z24" s="2"/>
    </row>
    <row r="25" spans="1:26" ht="45" customHeight="1">
      <c r="A25" s="14">
        <v>6</v>
      </c>
      <c r="B25" s="51" t="s">
        <v>78</v>
      </c>
      <c r="C25" s="43"/>
      <c r="D25" s="15" t="s">
        <v>72</v>
      </c>
      <c r="E25" s="15">
        <v>20</v>
      </c>
      <c r="F25" s="24">
        <f t="shared" si="0"/>
        <v>9430810.2259999998</v>
      </c>
      <c r="G25" s="24">
        <f t="shared" si="1"/>
        <v>0</v>
      </c>
      <c r="H25" s="17">
        <f t="shared" si="2"/>
        <v>200</v>
      </c>
      <c r="I25" s="18">
        <f t="shared" si="3"/>
        <v>0</v>
      </c>
      <c r="J25" s="33">
        <v>50</v>
      </c>
      <c r="K25" s="18"/>
      <c r="L25" s="14">
        <v>50</v>
      </c>
      <c r="M25" s="18"/>
      <c r="N25" s="14">
        <v>50</v>
      </c>
      <c r="O25" s="18"/>
      <c r="P25" s="14">
        <v>50</v>
      </c>
      <c r="Q25" s="18"/>
      <c r="R25" s="19">
        <f t="shared" ref="R25:S25" si="10">J25+L25+N25+P25</f>
        <v>200</v>
      </c>
      <c r="S25" s="19">
        <f t="shared" si="10"/>
        <v>0</v>
      </c>
      <c r="T25" s="19">
        <f t="shared" si="5"/>
        <v>-200</v>
      </c>
      <c r="U25" s="34"/>
      <c r="V25" s="21"/>
      <c r="W25" s="21"/>
      <c r="X25" s="21"/>
      <c r="Y25" s="2"/>
      <c r="Z25" s="2"/>
    </row>
    <row r="26" spans="1:26" ht="45" customHeight="1">
      <c r="A26" s="14">
        <v>7</v>
      </c>
      <c r="B26" s="51" t="s">
        <v>79</v>
      </c>
      <c r="C26" s="43"/>
      <c r="D26" s="15" t="s">
        <v>72</v>
      </c>
      <c r="E26" s="15">
        <v>10</v>
      </c>
      <c r="F26" s="24">
        <f t="shared" si="0"/>
        <v>4715405.1129999999</v>
      </c>
      <c r="G26" s="24">
        <f t="shared" si="1"/>
        <v>0</v>
      </c>
      <c r="H26" s="17">
        <f t="shared" si="2"/>
        <v>6600</v>
      </c>
      <c r="I26" s="18">
        <f t="shared" si="3"/>
        <v>0</v>
      </c>
      <c r="J26" s="33">
        <v>1650</v>
      </c>
      <c r="K26" s="18"/>
      <c r="L26" s="14">
        <v>1650</v>
      </c>
      <c r="M26" s="18"/>
      <c r="N26" s="14">
        <v>1650</v>
      </c>
      <c r="O26" s="18"/>
      <c r="P26" s="14">
        <v>1650</v>
      </c>
      <c r="Q26" s="18"/>
      <c r="R26" s="19">
        <f t="shared" ref="R26:S26" si="11">J26+L26+N26+P26</f>
        <v>6600</v>
      </c>
      <c r="S26" s="19">
        <f t="shared" si="11"/>
        <v>0</v>
      </c>
      <c r="T26" s="19">
        <f t="shared" si="5"/>
        <v>-6600</v>
      </c>
      <c r="U26" s="34"/>
      <c r="V26" s="21"/>
      <c r="W26" s="21"/>
      <c r="X26" s="21"/>
      <c r="Y26" s="2"/>
      <c r="Z26" s="2"/>
    </row>
    <row r="27" spans="1:26" ht="36.75" customHeight="1">
      <c r="A27" s="14">
        <v>8</v>
      </c>
      <c r="B27" s="51" t="s">
        <v>80</v>
      </c>
      <c r="C27" s="43"/>
      <c r="D27" s="15" t="s">
        <v>81</v>
      </c>
      <c r="E27" s="15">
        <v>10</v>
      </c>
      <c r="F27" s="24">
        <f t="shared" si="0"/>
        <v>4715405.1129999999</v>
      </c>
      <c r="G27" s="24">
        <f t="shared" si="1"/>
        <v>0</v>
      </c>
      <c r="H27" s="17">
        <f t="shared" si="2"/>
        <v>280</v>
      </c>
      <c r="I27" s="18">
        <f t="shared" si="3"/>
        <v>0</v>
      </c>
      <c r="J27" s="33">
        <v>70</v>
      </c>
      <c r="K27" s="18"/>
      <c r="L27" s="14">
        <v>70</v>
      </c>
      <c r="M27" s="18"/>
      <c r="N27" s="14">
        <v>70</v>
      </c>
      <c r="O27" s="18"/>
      <c r="P27" s="14">
        <v>70</v>
      </c>
      <c r="Q27" s="18"/>
      <c r="R27" s="19">
        <f t="shared" ref="R27:S27" si="12">J27+L27+N27+P27</f>
        <v>280</v>
      </c>
      <c r="S27" s="19">
        <f t="shared" si="12"/>
        <v>0</v>
      </c>
      <c r="T27" s="19">
        <f t="shared" si="5"/>
        <v>-280</v>
      </c>
      <c r="U27" s="34"/>
      <c r="V27" s="21"/>
      <c r="W27" s="21"/>
      <c r="X27" s="21"/>
      <c r="Y27" s="2"/>
      <c r="Z27" s="2"/>
    </row>
    <row r="28" spans="1:26" ht="36.75" customHeight="1">
      <c r="A28" s="41" t="s">
        <v>48</v>
      </c>
      <c r="B28" s="42"/>
      <c r="C28" s="43"/>
      <c r="D28" s="25"/>
      <c r="E28" s="25">
        <f>SUM(E20:E27)</f>
        <v>100</v>
      </c>
      <c r="F28" s="32">
        <v>47154051.130000003</v>
      </c>
      <c r="G28" s="26"/>
      <c r="H28" s="27">
        <f t="shared" ref="H28:I28" si="13">SUM(H20:H26)</f>
        <v>1309380</v>
      </c>
      <c r="I28" s="27">
        <f t="shared" si="13"/>
        <v>0</v>
      </c>
      <c r="J28" s="35">
        <f t="shared" ref="J28:Q28" si="14">SUM(J20:J27)</f>
        <v>327415</v>
      </c>
      <c r="K28" s="27">
        <f t="shared" si="14"/>
        <v>0</v>
      </c>
      <c r="L28" s="35">
        <f t="shared" si="14"/>
        <v>327415</v>
      </c>
      <c r="M28" s="27">
        <f t="shared" si="14"/>
        <v>0</v>
      </c>
      <c r="N28" s="35">
        <f t="shared" si="14"/>
        <v>327415</v>
      </c>
      <c r="O28" s="27">
        <f t="shared" si="14"/>
        <v>0</v>
      </c>
      <c r="P28" s="35">
        <f t="shared" si="14"/>
        <v>327415</v>
      </c>
      <c r="Q28" s="27">
        <f t="shared" si="14"/>
        <v>0</v>
      </c>
      <c r="R28" s="28">
        <f t="shared" ref="R28:S28" si="15">J28+L28+N28+P28</f>
        <v>1309660</v>
      </c>
      <c r="S28" s="28">
        <f t="shared" si="15"/>
        <v>0</v>
      </c>
      <c r="T28" s="28">
        <f t="shared" si="5"/>
        <v>-1309660</v>
      </c>
      <c r="U28" s="28"/>
      <c r="V28" s="21"/>
      <c r="W28" s="21"/>
      <c r="X28" s="21"/>
      <c r="Y28" s="7"/>
      <c r="Z28" s="7"/>
    </row>
    <row r="29" spans="1:26" ht="14.25" customHeight="1">
      <c r="A29" s="6"/>
      <c r="B29" s="6"/>
      <c r="C29" s="6"/>
      <c r="D29" s="6"/>
      <c r="E29" s="6"/>
      <c r="F29" s="2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>
      <c r="A30" s="6"/>
      <c r="B30" s="30" t="s">
        <v>49</v>
      </c>
      <c r="C30" s="6"/>
      <c r="D30" s="6"/>
      <c r="E30" s="6"/>
      <c r="F30" s="29"/>
      <c r="G30" s="6"/>
      <c r="H30" s="6" t="s">
        <v>50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1">
    <mergeCell ref="B25:C25"/>
    <mergeCell ref="B26:C26"/>
    <mergeCell ref="B27:C27"/>
    <mergeCell ref="A28:C28"/>
    <mergeCell ref="A18:C18"/>
    <mergeCell ref="B19:C19"/>
    <mergeCell ref="B20:C20"/>
    <mergeCell ref="B21:C21"/>
    <mergeCell ref="B22:C22"/>
    <mergeCell ref="B23:C23"/>
    <mergeCell ref="B24:C24"/>
    <mergeCell ref="A6:X6"/>
    <mergeCell ref="A7:X7"/>
    <mergeCell ref="J18:K18"/>
    <mergeCell ref="L18:M18"/>
    <mergeCell ref="N18:O18"/>
    <mergeCell ref="P18:Q18"/>
    <mergeCell ref="R18:T18"/>
    <mergeCell ref="U18:U19"/>
    <mergeCell ref="A15:X15"/>
    <mergeCell ref="A16:X16"/>
    <mergeCell ref="D18:D19"/>
    <mergeCell ref="E18:E19"/>
    <mergeCell ref="F18:G18"/>
    <mergeCell ref="H18:I18"/>
    <mergeCell ref="V18:X18"/>
    <mergeCell ref="A1:X1"/>
    <mergeCell ref="A2:X2"/>
    <mergeCell ref="A3:X3"/>
    <mergeCell ref="A4:X4"/>
    <mergeCell ref="A5:X5"/>
  </mergeCells>
  <printOptions horizontalCentered="1"/>
  <pageMargins left="0.19685039370078741" right="0.19685039370078741" top="0.39370078740157483" bottom="0.39370078740157483" header="0" footer="0"/>
  <pageSetup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X1"/>
    </sheetView>
  </sheetViews>
  <sheetFormatPr baseColWidth="10" defaultColWidth="12.5703125" defaultRowHeight="15" customHeight="1"/>
  <cols>
    <col min="1" max="1" width="10.85546875" customWidth="1"/>
    <col min="2" max="2" width="7.7109375" customWidth="1"/>
    <col min="3" max="3" width="40.7109375" customWidth="1"/>
    <col min="4" max="4" width="11.42578125" customWidth="1"/>
    <col min="5" max="5" width="10.5703125" customWidth="1"/>
    <col min="6" max="6" width="11.85546875" customWidth="1"/>
    <col min="7" max="9" width="10.5703125" customWidth="1"/>
    <col min="10" max="10" width="10.5703125" hidden="1" customWidth="1"/>
    <col min="11" max="15" width="9.28515625" hidden="1" customWidth="1"/>
    <col min="16" max="20" width="9.28515625" customWidth="1"/>
    <col min="21" max="21" width="18.140625" customWidth="1"/>
    <col min="22" max="23" width="8.7109375" customWidth="1"/>
    <col min="24" max="24" width="10" customWidth="1"/>
    <col min="25" max="26" width="11.42578125" customWidth="1"/>
  </cols>
  <sheetData>
    <row r="1" spans="1:26" ht="12.7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2"/>
      <c r="Z1" s="2"/>
    </row>
    <row r="2" spans="1:26" ht="12.75" customHeight="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2"/>
      <c r="Z2" s="2"/>
    </row>
    <row r="3" spans="1:26" ht="12.75" customHeight="1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2"/>
      <c r="Z3" s="2"/>
    </row>
    <row r="4" spans="1:26" ht="12.75" hidden="1" customHeight="1">
      <c r="A4" s="40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2"/>
      <c r="Z4" s="2"/>
    </row>
    <row r="5" spans="1:26" ht="12.75" hidden="1" customHeight="1">
      <c r="A5" s="40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2"/>
      <c r="Z5" s="2"/>
    </row>
    <row r="6" spans="1:26" ht="12.75" hidden="1" customHeight="1">
      <c r="A6" s="40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2"/>
      <c r="Z6" s="2"/>
    </row>
    <row r="7" spans="1:26" ht="12.75" customHeight="1">
      <c r="A7" s="40" t="s">
        <v>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2"/>
      <c r="Z7" s="2"/>
    </row>
    <row r="8" spans="1:26" ht="12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  <c r="Z8" s="2"/>
    </row>
    <row r="9" spans="1:26" ht="12.75" customHeight="1">
      <c r="A9" s="4" t="s">
        <v>7</v>
      </c>
      <c r="B9" s="5">
        <v>226</v>
      </c>
      <c r="C9" s="6" t="s">
        <v>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4" t="s">
        <v>9</v>
      </c>
      <c r="B10" s="5">
        <v>7</v>
      </c>
      <c r="C10" s="6" t="s">
        <v>10</v>
      </c>
      <c r="D10" s="7"/>
      <c r="E10" s="8"/>
      <c r="F10" s="8"/>
      <c r="G10" s="8"/>
      <c r="H10" s="8"/>
      <c r="I10" s="8"/>
      <c r="J10" s="8"/>
      <c r="K10" s="8"/>
      <c r="L10" s="9"/>
      <c r="M10" s="9"/>
      <c r="N10" s="9"/>
      <c r="O10" s="9"/>
      <c r="P10" s="9"/>
      <c r="Q10" s="9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4" t="s">
        <v>11</v>
      </c>
      <c r="B11" s="5">
        <v>4</v>
      </c>
      <c r="C11" s="6" t="s">
        <v>82</v>
      </c>
      <c r="D11" s="7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P11" s="9"/>
      <c r="Q11" s="9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4" t="s">
        <v>13</v>
      </c>
      <c r="B12" s="10">
        <v>19</v>
      </c>
      <c r="C12" s="6" t="s">
        <v>52</v>
      </c>
      <c r="D12" s="7"/>
      <c r="E12" s="8"/>
      <c r="F12" s="8"/>
      <c r="G12" s="8"/>
      <c r="H12" s="8"/>
      <c r="I12" s="8"/>
      <c r="J12" s="8"/>
      <c r="K12" s="8"/>
      <c r="L12" s="9"/>
      <c r="M12" s="9"/>
      <c r="N12" s="9"/>
      <c r="O12" s="9"/>
      <c r="P12" s="9"/>
      <c r="Q12" s="9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4" t="s">
        <v>15</v>
      </c>
      <c r="B13" s="5">
        <v>9</v>
      </c>
      <c r="C13" s="6" t="s">
        <v>83</v>
      </c>
      <c r="D13" s="7"/>
      <c r="E13" s="8"/>
      <c r="F13" s="8"/>
      <c r="G13" s="8"/>
      <c r="H13" s="8"/>
      <c r="I13" s="8"/>
      <c r="J13" s="8"/>
      <c r="K13" s="8"/>
      <c r="L13" s="9"/>
      <c r="M13" s="9"/>
      <c r="N13" s="9"/>
      <c r="O13" s="9"/>
      <c r="P13" s="9"/>
      <c r="Q13" s="9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9"/>
      <c r="N14" s="9"/>
      <c r="O14" s="9"/>
      <c r="P14" s="9"/>
      <c r="Q14" s="9"/>
      <c r="R14" s="2"/>
      <c r="S14" s="2"/>
      <c r="T14" s="2"/>
      <c r="U14" s="2"/>
      <c r="V14" s="2"/>
      <c r="W14" s="2"/>
      <c r="X14" s="9" t="s">
        <v>16</v>
      </c>
      <c r="Y14" s="2"/>
      <c r="Z14" s="2"/>
    </row>
    <row r="15" spans="1:26" ht="12.75" customHeight="1">
      <c r="A15" s="47" t="s">
        <v>84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2"/>
      <c r="Z15" s="2"/>
    </row>
    <row r="16" spans="1:26" ht="25.5" customHeight="1">
      <c r="A16" s="48" t="s">
        <v>85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2"/>
      <c r="Z16" s="2"/>
    </row>
    <row r="17" spans="1:26" ht="12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44" t="s">
        <v>19</v>
      </c>
      <c r="B18" s="42"/>
      <c r="C18" s="43"/>
      <c r="D18" s="49" t="s">
        <v>20</v>
      </c>
      <c r="E18" s="49" t="s">
        <v>21</v>
      </c>
      <c r="F18" s="50" t="s">
        <v>22</v>
      </c>
      <c r="G18" s="43"/>
      <c r="H18" s="50" t="s">
        <v>23</v>
      </c>
      <c r="I18" s="43"/>
      <c r="J18" s="44" t="s">
        <v>24</v>
      </c>
      <c r="K18" s="43"/>
      <c r="L18" s="44" t="s">
        <v>25</v>
      </c>
      <c r="M18" s="43"/>
      <c r="N18" s="44" t="s">
        <v>26</v>
      </c>
      <c r="O18" s="43"/>
      <c r="P18" s="44" t="s">
        <v>27</v>
      </c>
      <c r="Q18" s="43"/>
      <c r="R18" s="44" t="s">
        <v>28</v>
      </c>
      <c r="S18" s="42"/>
      <c r="T18" s="43"/>
      <c r="U18" s="45" t="s">
        <v>29</v>
      </c>
      <c r="V18" s="50" t="s">
        <v>30</v>
      </c>
      <c r="W18" s="42"/>
      <c r="X18" s="43"/>
      <c r="Y18" s="2"/>
      <c r="Z18" s="2"/>
    </row>
    <row r="19" spans="1:26" ht="12.75" customHeight="1">
      <c r="A19" s="11" t="s">
        <v>31</v>
      </c>
      <c r="B19" s="44" t="s">
        <v>32</v>
      </c>
      <c r="C19" s="43"/>
      <c r="D19" s="46"/>
      <c r="E19" s="46"/>
      <c r="F19" s="12" t="s">
        <v>33</v>
      </c>
      <c r="G19" s="12" t="s">
        <v>34</v>
      </c>
      <c r="H19" s="12" t="s">
        <v>35</v>
      </c>
      <c r="I19" s="12" t="s">
        <v>36</v>
      </c>
      <c r="J19" s="13" t="s">
        <v>37</v>
      </c>
      <c r="K19" s="13" t="s">
        <v>38</v>
      </c>
      <c r="L19" s="13" t="s">
        <v>37</v>
      </c>
      <c r="M19" s="13" t="s">
        <v>38</v>
      </c>
      <c r="N19" s="13" t="s">
        <v>37</v>
      </c>
      <c r="O19" s="13" t="s">
        <v>38</v>
      </c>
      <c r="P19" s="13" t="s">
        <v>37</v>
      </c>
      <c r="Q19" s="13" t="s">
        <v>38</v>
      </c>
      <c r="R19" s="13" t="s">
        <v>37</v>
      </c>
      <c r="S19" s="13" t="s">
        <v>38</v>
      </c>
      <c r="T19" s="13" t="s">
        <v>39</v>
      </c>
      <c r="U19" s="46"/>
      <c r="V19" s="12" t="s">
        <v>40</v>
      </c>
      <c r="W19" s="12" t="s">
        <v>41</v>
      </c>
      <c r="X19" s="12" t="s">
        <v>42</v>
      </c>
      <c r="Y19" s="2"/>
      <c r="Z19" s="2"/>
    </row>
    <row r="20" spans="1:26" ht="45" customHeight="1">
      <c r="A20" s="14">
        <v>1</v>
      </c>
      <c r="B20" s="51" t="s">
        <v>86</v>
      </c>
      <c r="C20" s="43"/>
      <c r="D20" s="15" t="s">
        <v>87</v>
      </c>
      <c r="E20" s="15">
        <v>45</v>
      </c>
      <c r="F20" s="24">
        <f t="shared" ref="F20:F22" si="0">$F$24*E20/100</f>
        <v>189180.4725</v>
      </c>
      <c r="G20" s="24">
        <f t="shared" ref="G20:G22" si="1">$G$24*F20/100</f>
        <v>0</v>
      </c>
      <c r="H20" s="17">
        <f t="shared" ref="H20:I20" si="2">J20+L20+N20+P20</f>
        <v>230</v>
      </c>
      <c r="I20" s="17">
        <f t="shared" si="2"/>
        <v>0</v>
      </c>
      <c r="J20" s="14">
        <v>60</v>
      </c>
      <c r="K20" s="18"/>
      <c r="L20" s="14">
        <v>60</v>
      </c>
      <c r="M20" s="18"/>
      <c r="N20" s="14">
        <v>50</v>
      </c>
      <c r="O20" s="18"/>
      <c r="P20" s="14">
        <v>60</v>
      </c>
      <c r="Q20" s="18"/>
      <c r="R20" s="19">
        <f t="shared" ref="R20:R24" si="3">J20+L20+N20+P20</f>
        <v>230</v>
      </c>
      <c r="S20" s="19"/>
      <c r="T20" s="19">
        <f t="shared" ref="T20:T24" si="4">S20-R20</f>
        <v>-230</v>
      </c>
      <c r="U20" s="20"/>
      <c r="V20" s="21"/>
      <c r="W20" s="21"/>
      <c r="X20" s="21"/>
      <c r="Y20" s="2"/>
      <c r="Z20" s="2"/>
    </row>
    <row r="21" spans="1:26" ht="45" customHeight="1">
      <c r="A21" s="14">
        <v>2</v>
      </c>
      <c r="B21" s="51" t="s">
        <v>88</v>
      </c>
      <c r="C21" s="43"/>
      <c r="D21" s="15" t="s">
        <v>89</v>
      </c>
      <c r="E21" s="15">
        <v>45</v>
      </c>
      <c r="F21" s="24">
        <f t="shared" si="0"/>
        <v>189180.4725</v>
      </c>
      <c r="G21" s="24">
        <f t="shared" si="1"/>
        <v>0</v>
      </c>
      <c r="H21" s="17">
        <f t="shared" ref="H21:I21" si="5">J21+L21+N21+P21</f>
        <v>28</v>
      </c>
      <c r="I21" s="17">
        <f t="shared" si="5"/>
        <v>0</v>
      </c>
      <c r="J21" s="14">
        <v>7</v>
      </c>
      <c r="K21" s="18"/>
      <c r="L21" s="14">
        <v>7</v>
      </c>
      <c r="M21" s="18"/>
      <c r="N21" s="14">
        <v>7</v>
      </c>
      <c r="O21" s="18"/>
      <c r="P21" s="14">
        <v>7</v>
      </c>
      <c r="Q21" s="18"/>
      <c r="R21" s="19">
        <f t="shared" si="3"/>
        <v>28</v>
      </c>
      <c r="S21" s="19">
        <f t="shared" ref="S21:S24" si="6">K21+M21+O21+Q21</f>
        <v>0</v>
      </c>
      <c r="T21" s="19">
        <f t="shared" si="4"/>
        <v>-28</v>
      </c>
      <c r="U21" s="20"/>
      <c r="V21" s="21"/>
      <c r="W21" s="21"/>
      <c r="X21" s="21"/>
      <c r="Y21" s="2"/>
      <c r="Z21" s="2"/>
    </row>
    <row r="22" spans="1:26" ht="45" customHeight="1">
      <c r="A22" s="14">
        <v>3</v>
      </c>
      <c r="B22" s="51" t="s">
        <v>81</v>
      </c>
      <c r="C22" s="43"/>
      <c r="D22" s="15" t="s">
        <v>81</v>
      </c>
      <c r="E22" s="15">
        <v>10</v>
      </c>
      <c r="F22" s="24">
        <f t="shared" si="0"/>
        <v>42040.105000000003</v>
      </c>
      <c r="G22" s="24">
        <f t="shared" si="1"/>
        <v>0</v>
      </c>
      <c r="H22" s="17">
        <f t="shared" ref="H22:I22" si="7">J22+L22+N22+P22</f>
        <v>48</v>
      </c>
      <c r="I22" s="17">
        <f t="shared" si="7"/>
        <v>0</v>
      </c>
      <c r="J22" s="14">
        <v>12</v>
      </c>
      <c r="K22" s="18"/>
      <c r="L22" s="14">
        <v>12</v>
      </c>
      <c r="M22" s="18"/>
      <c r="N22" s="14">
        <v>12</v>
      </c>
      <c r="O22" s="18"/>
      <c r="P22" s="14">
        <v>12</v>
      </c>
      <c r="Q22" s="18"/>
      <c r="R22" s="19">
        <f t="shared" si="3"/>
        <v>48</v>
      </c>
      <c r="S22" s="19">
        <f t="shared" si="6"/>
        <v>0</v>
      </c>
      <c r="T22" s="19">
        <f t="shared" si="4"/>
        <v>-48</v>
      </c>
      <c r="U22" s="20"/>
      <c r="V22" s="21"/>
      <c r="W22" s="21"/>
      <c r="X22" s="21"/>
      <c r="Y22" s="2"/>
      <c r="Z22" s="2"/>
    </row>
    <row r="23" spans="1:26" ht="45" customHeight="1">
      <c r="A23" s="14"/>
      <c r="B23" s="51"/>
      <c r="C23" s="43"/>
      <c r="D23" s="15"/>
      <c r="E23" s="15"/>
      <c r="F23" s="24"/>
      <c r="G23" s="24"/>
      <c r="H23" s="17"/>
      <c r="I23" s="17"/>
      <c r="J23" s="14"/>
      <c r="K23" s="18"/>
      <c r="L23" s="14"/>
      <c r="M23" s="18"/>
      <c r="N23" s="14"/>
      <c r="O23" s="18"/>
      <c r="P23" s="14"/>
      <c r="Q23" s="18"/>
      <c r="R23" s="19">
        <f t="shared" si="3"/>
        <v>0</v>
      </c>
      <c r="S23" s="19">
        <f t="shared" si="6"/>
        <v>0</v>
      </c>
      <c r="T23" s="19">
        <f t="shared" si="4"/>
        <v>0</v>
      </c>
      <c r="U23" s="20"/>
      <c r="V23" s="21"/>
      <c r="W23" s="21"/>
      <c r="X23" s="21"/>
      <c r="Y23" s="2"/>
      <c r="Z23" s="2"/>
    </row>
    <row r="24" spans="1:26" ht="36.75" customHeight="1">
      <c r="A24" s="41" t="s">
        <v>48</v>
      </c>
      <c r="B24" s="42"/>
      <c r="C24" s="43"/>
      <c r="D24" s="25"/>
      <c r="E24" s="25">
        <f>SUM(E20:E23)</f>
        <v>100</v>
      </c>
      <c r="F24" s="32">
        <v>420401.05</v>
      </c>
      <c r="G24" s="26"/>
      <c r="H24" s="27">
        <f t="shared" ref="H24:J24" si="8">SUM(H20:H23)</f>
        <v>306</v>
      </c>
      <c r="I24" s="27">
        <f t="shared" si="8"/>
        <v>0</v>
      </c>
      <c r="J24" s="27">
        <f t="shared" si="8"/>
        <v>79</v>
      </c>
      <c r="K24" s="25"/>
      <c r="L24" s="27">
        <f>SUM(L20:L23)</f>
        <v>79</v>
      </c>
      <c r="M24" s="25"/>
      <c r="N24" s="27">
        <f>SUM(N20:N23)</f>
        <v>69</v>
      </c>
      <c r="O24" s="25"/>
      <c r="P24" s="27">
        <f>SUM(P20:P23)</f>
        <v>79</v>
      </c>
      <c r="Q24" s="25"/>
      <c r="R24" s="28">
        <f t="shared" si="3"/>
        <v>306</v>
      </c>
      <c r="S24" s="28">
        <f t="shared" si="6"/>
        <v>0</v>
      </c>
      <c r="T24" s="28">
        <f t="shared" si="4"/>
        <v>-306</v>
      </c>
      <c r="U24" s="21"/>
      <c r="V24" s="21"/>
      <c r="W24" s="21"/>
      <c r="X24" s="21"/>
      <c r="Y24" s="7"/>
      <c r="Z24" s="7"/>
    </row>
    <row r="25" spans="1:26" ht="14.25" customHeight="1">
      <c r="A25" s="6"/>
      <c r="B25" s="6"/>
      <c r="C25" s="6"/>
      <c r="D25" s="6"/>
      <c r="E25" s="6"/>
      <c r="F25" s="2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>
      <c r="A26" s="6"/>
      <c r="B26" s="30" t="s">
        <v>49</v>
      </c>
      <c r="C26" s="6"/>
      <c r="D26" s="6"/>
      <c r="E26" s="6"/>
      <c r="F26" s="29"/>
      <c r="G26" s="6"/>
      <c r="H26" s="6" t="s">
        <v>50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7">
    <mergeCell ref="V18:X18"/>
    <mergeCell ref="B20:C20"/>
    <mergeCell ref="B21:C21"/>
    <mergeCell ref="B22:C22"/>
    <mergeCell ref="B23:C23"/>
    <mergeCell ref="H18:I18"/>
    <mergeCell ref="A24:C24"/>
    <mergeCell ref="A6:X6"/>
    <mergeCell ref="A7:X7"/>
    <mergeCell ref="J18:K18"/>
    <mergeCell ref="L18:M18"/>
    <mergeCell ref="N18:O18"/>
    <mergeCell ref="P18:Q18"/>
    <mergeCell ref="R18:T18"/>
    <mergeCell ref="U18:U19"/>
    <mergeCell ref="A18:C18"/>
    <mergeCell ref="B19:C19"/>
    <mergeCell ref="A15:X15"/>
    <mergeCell ref="A16:X16"/>
    <mergeCell ref="D18:D19"/>
    <mergeCell ref="E18:E19"/>
    <mergeCell ref="F18:G18"/>
    <mergeCell ref="A1:X1"/>
    <mergeCell ref="A2:X2"/>
    <mergeCell ref="A3:X3"/>
    <mergeCell ref="A4:X4"/>
    <mergeCell ref="A5:X5"/>
  </mergeCells>
  <printOptions horizontalCentered="1"/>
  <pageMargins left="0.19685039370078741" right="0.19685039370078741" top="0.39370078740157483" bottom="0.39370078740157483" header="0" footer="0"/>
  <pageSetup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X1"/>
    </sheetView>
  </sheetViews>
  <sheetFormatPr baseColWidth="10" defaultColWidth="12.5703125" defaultRowHeight="15" customHeight="1"/>
  <cols>
    <col min="1" max="1" width="11.28515625" customWidth="1"/>
    <col min="2" max="2" width="6.42578125" customWidth="1"/>
    <col min="3" max="3" width="40.7109375" customWidth="1"/>
    <col min="4" max="5" width="11.42578125" customWidth="1"/>
    <col min="6" max="6" width="13.7109375" customWidth="1"/>
    <col min="7" max="8" width="10.85546875" customWidth="1"/>
    <col min="9" max="9" width="9.28515625" customWidth="1"/>
    <col min="10" max="15" width="9.28515625" hidden="1" customWidth="1"/>
    <col min="16" max="20" width="9.28515625" customWidth="1"/>
    <col min="21" max="21" width="25.42578125" customWidth="1"/>
    <col min="22" max="23" width="8.85546875" customWidth="1"/>
    <col min="24" max="24" width="9.7109375" customWidth="1"/>
    <col min="25" max="26" width="11.42578125" customWidth="1"/>
  </cols>
  <sheetData>
    <row r="1" spans="1:26" ht="12.7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2"/>
      <c r="Z1" s="2"/>
    </row>
    <row r="2" spans="1:26" ht="12.75" customHeight="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2"/>
      <c r="Z2" s="2"/>
    </row>
    <row r="3" spans="1:26" ht="12.75" customHeight="1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2"/>
      <c r="Z3" s="2"/>
    </row>
    <row r="4" spans="1:26" ht="12.75" hidden="1" customHeight="1">
      <c r="A4" s="40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2"/>
      <c r="Z4" s="2"/>
    </row>
    <row r="5" spans="1:26" ht="12.75" hidden="1" customHeight="1">
      <c r="A5" s="40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2"/>
      <c r="Z5" s="2"/>
    </row>
    <row r="6" spans="1:26" ht="12.75" hidden="1" customHeight="1">
      <c r="A6" s="40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2"/>
      <c r="Z6" s="2"/>
    </row>
    <row r="7" spans="1:26" ht="12.75" customHeight="1">
      <c r="A7" s="40" t="s">
        <v>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2"/>
      <c r="Z7" s="2"/>
    </row>
    <row r="8" spans="1:26" ht="12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  <c r="Z8" s="2"/>
    </row>
    <row r="9" spans="1:26" ht="12.75" customHeight="1">
      <c r="A9" s="4" t="s">
        <v>7</v>
      </c>
      <c r="B9" s="5">
        <v>226</v>
      </c>
      <c r="C9" s="6" t="s">
        <v>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4" t="s">
        <v>9</v>
      </c>
      <c r="B10" s="5">
        <v>7</v>
      </c>
      <c r="C10" s="6" t="s">
        <v>10</v>
      </c>
      <c r="D10" s="7"/>
      <c r="E10" s="8"/>
      <c r="F10" s="8"/>
      <c r="G10" s="8"/>
      <c r="H10" s="8"/>
      <c r="I10" s="8"/>
      <c r="J10" s="8"/>
      <c r="K10" s="8"/>
      <c r="L10" s="9"/>
      <c r="M10" s="9"/>
      <c r="N10" s="9"/>
      <c r="O10" s="9"/>
      <c r="P10" s="9"/>
      <c r="Q10" s="9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4" t="s">
        <v>11</v>
      </c>
      <c r="B11" s="5">
        <v>5</v>
      </c>
      <c r="C11" s="6" t="s">
        <v>90</v>
      </c>
      <c r="D11" s="7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P11" s="9"/>
      <c r="Q11" s="9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4" t="s">
        <v>13</v>
      </c>
      <c r="B12" s="10">
        <v>19</v>
      </c>
      <c r="C12" s="6" t="s">
        <v>52</v>
      </c>
      <c r="D12" s="7"/>
      <c r="E12" s="8"/>
      <c r="F12" s="8"/>
      <c r="G12" s="8"/>
      <c r="H12" s="8"/>
      <c r="I12" s="8"/>
      <c r="J12" s="8"/>
      <c r="K12" s="8"/>
      <c r="L12" s="9"/>
      <c r="M12" s="9"/>
      <c r="N12" s="9"/>
      <c r="O12" s="9"/>
      <c r="P12" s="9"/>
      <c r="Q12" s="9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4" t="s">
        <v>15</v>
      </c>
      <c r="B13" s="5">
        <v>6</v>
      </c>
      <c r="C13" s="6" t="s">
        <v>90</v>
      </c>
      <c r="D13" s="7"/>
      <c r="E13" s="8"/>
      <c r="F13" s="8"/>
      <c r="G13" s="8"/>
      <c r="H13" s="8"/>
      <c r="I13" s="8"/>
      <c r="J13" s="8"/>
      <c r="K13" s="8"/>
      <c r="L13" s="9"/>
      <c r="M13" s="9"/>
      <c r="N13" s="9"/>
      <c r="O13" s="9"/>
      <c r="P13" s="9"/>
      <c r="Q13" s="9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9"/>
      <c r="N14" s="9"/>
      <c r="O14" s="9"/>
      <c r="P14" s="9"/>
      <c r="Q14" s="9"/>
      <c r="R14" s="2"/>
      <c r="S14" s="2"/>
      <c r="T14" s="2"/>
      <c r="U14" s="2"/>
      <c r="V14" s="2"/>
      <c r="W14" s="2"/>
      <c r="X14" s="9" t="s">
        <v>16</v>
      </c>
      <c r="Y14" s="2"/>
      <c r="Z14" s="2"/>
    </row>
    <row r="15" spans="1:26" ht="12.75" customHeight="1">
      <c r="A15" s="53" t="s">
        <v>17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2"/>
      <c r="Z15" s="2"/>
    </row>
    <row r="16" spans="1:26" ht="25.5" customHeight="1">
      <c r="A16" s="48" t="s">
        <v>91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2"/>
      <c r="Z16" s="2"/>
    </row>
    <row r="17" spans="1:26" ht="12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44" t="s">
        <v>19</v>
      </c>
      <c r="B18" s="42"/>
      <c r="C18" s="43"/>
      <c r="D18" s="49" t="s">
        <v>20</v>
      </c>
      <c r="E18" s="49" t="s">
        <v>21</v>
      </c>
      <c r="F18" s="50" t="s">
        <v>22</v>
      </c>
      <c r="G18" s="43"/>
      <c r="H18" s="50" t="s">
        <v>23</v>
      </c>
      <c r="I18" s="43"/>
      <c r="J18" s="44" t="s">
        <v>24</v>
      </c>
      <c r="K18" s="43"/>
      <c r="L18" s="44" t="s">
        <v>25</v>
      </c>
      <c r="M18" s="43"/>
      <c r="N18" s="44" t="s">
        <v>26</v>
      </c>
      <c r="O18" s="43"/>
      <c r="P18" s="44" t="s">
        <v>27</v>
      </c>
      <c r="Q18" s="43"/>
      <c r="R18" s="44" t="s">
        <v>28</v>
      </c>
      <c r="S18" s="42"/>
      <c r="T18" s="43"/>
      <c r="U18" s="45" t="s">
        <v>29</v>
      </c>
      <c r="V18" s="50" t="s">
        <v>30</v>
      </c>
      <c r="W18" s="42"/>
      <c r="X18" s="43"/>
      <c r="Y18" s="2"/>
      <c r="Z18" s="2"/>
    </row>
    <row r="19" spans="1:26" ht="12.75" customHeight="1">
      <c r="A19" s="11" t="s">
        <v>31</v>
      </c>
      <c r="B19" s="44" t="s">
        <v>32</v>
      </c>
      <c r="C19" s="43"/>
      <c r="D19" s="46"/>
      <c r="E19" s="46"/>
      <c r="F19" s="12" t="s">
        <v>33</v>
      </c>
      <c r="G19" s="12" t="s">
        <v>34</v>
      </c>
      <c r="H19" s="12" t="s">
        <v>35</v>
      </c>
      <c r="I19" s="12" t="s">
        <v>36</v>
      </c>
      <c r="J19" s="13" t="s">
        <v>37</v>
      </c>
      <c r="K19" s="13" t="s">
        <v>38</v>
      </c>
      <c r="L19" s="13" t="s">
        <v>37</v>
      </c>
      <c r="M19" s="13" t="s">
        <v>38</v>
      </c>
      <c r="N19" s="13" t="s">
        <v>37</v>
      </c>
      <c r="O19" s="13" t="s">
        <v>38</v>
      </c>
      <c r="P19" s="13" t="s">
        <v>37</v>
      </c>
      <c r="Q19" s="36" t="s">
        <v>38</v>
      </c>
      <c r="R19" s="13" t="s">
        <v>37</v>
      </c>
      <c r="S19" s="13" t="s">
        <v>38</v>
      </c>
      <c r="T19" s="13" t="s">
        <v>39</v>
      </c>
      <c r="U19" s="46"/>
      <c r="V19" s="12" t="s">
        <v>40</v>
      </c>
      <c r="W19" s="12" t="s">
        <v>41</v>
      </c>
      <c r="X19" s="12" t="s">
        <v>42</v>
      </c>
      <c r="Y19" s="2"/>
      <c r="Z19" s="2"/>
    </row>
    <row r="20" spans="1:26" ht="45" customHeight="1">
      <c r="A20" s="14">
        <v>1</v>
      </c>
      <c r="B20" s="51" t="s">
        <v>92</v>
      </c>
      <c r="C20" s="43"/>
      <c r="D20" s="15" t="s">
        <v>93</v>
      </c>
      <c r="E20" s="15">
        <v>50</v>
      </c>
      <c r="F20" s="24">
        <f t="shared" ref="F20:F24" si="0">$F$27*E20/100</f>
        <v>2284279.25</v>
      </c>
      <c r="G20" s="24">
        <f t="shared" ref="G20:G24" si="1">$G$27*F20/100</f>
        <v>0</v>
      </c>
      <c r="H20" s="17">
        <f t="shared" ref="H20:I20" si="2">J20+L20+N20+P20</f>
        <v>400</v>
      </c>
      <c r="I20" s="17">
        <f t="shared" si="2"/>
        <v>0</v>
      </c>
      <c r="J20" s="37">
        <v>100</v>
      </c>
      <c r="K20" s="18"/>
      <c r="L20" s="14">
        <v>100</v>
      </c>
      <c r="M20" s="18"/>
      <c r="N20" s="14">
        <v>100</v>
      </c>
      <c r="O20" s="18"/>
      <c r="P20" s="14">
        <v>100</v>
      </c>
      <c r="Q20" s="18"/>
      <c r="R20" s="19">
        <f t="shared" ref="R20:S20" si="3">J20+L20+N20+P20</f>
        <v>400</v>
      </c>
      <c r="S20" s="19">
        <f t="shared" si="3"/>
        <v>0</v>
      </c>
      <c r="T20" s="19">
        <f t="shared" ref="T20:T27" si="4">S20-R20</f>
        <v>-400</v>
      </c>
      <c r="U20" s="20"/>
      <c r="V20" s="21"/>
      <c r="W20" s="21"/>
      <c r="X20" s="21"/>
      <c r="Y20" s="2"/>
      <c r="Z20" s="2"/>
    </row>
    <row r="21" spans="1:26" ht="45" customHeight="1">
      <c r="A21" s="14">
        <v>2</v>
      </c>
      <c r="B21" s="51" t="s">
        <v>94</v>
      </c>
      <c r="C21" s="43"/>
      <c r="D21" s="15" t="s">
        <v>95</v>
      </c>
      <c r="E21" s="15">
        <v>10</v>
      </c>
      <c r="F21" s="24">
        <f t="shared" si="0"/>
        <v>456855.85</v>
      </c>
      <c r="G21" s="24">
        <f t="shared" si="1"/>
        <v>0</v>
      </c>
      <c r="H21" s="17">
        <f t="shared" ref="H21:I21" si="5">J21+L21+N21+P21</f>
        <v>110</v>
      </c>
      <c r="I21" s="17">
        <f t="shared" si="5"/>
        <v>0</v>
      </c>
      <c r="J21" s="37">
        <v>20</v>
      </c>
      <c r="K21" s="18"/>
      <c r="L21" s="14">
        <v>35</v>
      </c>
      <c r="M21" s="18"/>
      <c r="N21" s="14">
        <v>20</v>
      </c>
      <c r="O21" s="18"/>
      <c r="P21" s="14">
        <v>35</v>
      </c>
      <c r="Q21" s="18"/>
      <c r="R21" s="19">
        <f t="shared" ref="R21:S21" si="6">J21+L21+N21+P21</f>
        <v>110</v>
      </c>
      <c r="S21" s="19">
        <f t="shared" si="6"/>
        <v>0</v>
      </c>
      <c r="T21" s="19">
        <f t="shared" si="4"/>
        <v>-110</v>
      </c>
      <c r="U21" s="20"/>
      <c r="V21" s="21"/>
      <c r="W21" s="21"/>
      <c r="X21" s="21"/>
      <c r="Y21" s="2"/>
      <c r="Z21" s="2"/>
    </row>
    <row r="22" spans="1:26" ht="45" customHeight="1">
      <c r="A22" s="14">
        <v>3</v>
      </c>
      <c r="B22" s="51" t="s">
        <v>96</v>
      </c>
      <c r="C22" s="43"/>
      <c r="D22" s="15" t="s">
        <v>74</v>
      </c>
      <c r="E22" s="15">
        <v>10</v>
      </c>
      <c r="F22" s="24">
        <f t="shared" si="0"/>
        <v>456855.85</v>
      </c>
      <c r="G22" s="24">
        <f t="shared" si="1"/>
        <v>0</v>
      </c>
      <c r="H22" s="17">
        <f t="shared" ref="H22:I22" si="7">J22+L22+N22+P22</f>
        <v>400000</v>
      </c>
      <c r="I22" s="17">
        <f t="shared" si="7"/>
        <v>0</v>
      </c>
      <c r="J22" s="37">
        <v>100000</v>
      </c>
      <c r="K22" s="18"/>
      <c r="L22" s="14">
        <v>100000</v>
      </c>
      <c r="M22" s="18"/>
      <c r="N22" s="14">
        <v>100000</v>
      </c>
      <c r="O22" s="18"/>
      <c r="P22" s="14">
        <v>100000</v>
      </c>
      <c r="Q22" s="18"/>
      <c r="R22" s="19">
        <f t="shared" ref="R22:S22" si="8">J22+L22+N22+P22</f>
        <v>400000</v>
      </c>
      <c r="S22" s="19">
        <f t="shared" si="8"/>
        <v>0</v>
      </c>
      <c r="T22" s="19">
        <f t="shared" si="4"/>
        <v>-400000</v>
      </c>
      <c r="U22" s="20"/>
      <c r="V22" s="21"/>
      <c r="W22" s="21"/>
      <c r="X22" s="21"/>
      <c r="Y22" s="2"/>
      <c r="Z22" s="2"/>
    </row>
    <row r="23" spans="1:26" ht="45" customHeight="1">
      <c r="A23" s="14">
        <v>4</v>
      </c>
      <c r="B23" s="51" t="s">
        <v>97</v>
      </c>
      <c r="C23" s="43"/>
      <c r="D23" s="15" t="s">
        <v>98</v>
      </c>
      <c r="E23" s="15">
        <v>20</v>
      </c>
      <c r="F23" s="24">
        <f t="shared" si="0"/>
        <v>913711.7</v>
      </c>
      <c r="G23" s="24">
        <f t="shared" si="1"/>
        <v>0</v>
      </c>
      <c r="H23" s="17">
        <f t="shared" ref="H23:I23" si="9">J23+L23+N23+P23</f>
        <v>850</v>
      </c>
      <c r="I23" s="17">
        <f t="shared" si="9"/>
        <v>0</v>
      </c>
      <c r="J23" s="37">
        <v>200</v>
      </c>
      <c r="K23" s="18"/>
      <c r="L23" s="14">
        <v>230</v>
      </c>
      <c r="M23" s="18"/>
      <c r="N23" s="14">
        <v>200</v>
      </c>
      <c r="O23" s="18"/>
      <c r="P23" s="14">
        <v>220</v>
      </c>
      <c r="Q23" s="18"/>
      <c r="R23" s="19">
        <f t="shared" ref="R23:S23" si="10">J23+L23+N23+P23</f>
        <v>850</v>
      </c>
      <c r="S23" s="19">
        <f t="shared" si="10"/>
        <v>0</v>
      </c>
      <c r="T23" s="19">
        <f t="shared" si="4"/>
        <v>-850</v>
      </c>
      <c r="U23" s="20"/>
      <c r="V23" s="21"/>
      <c r="W23" s="21"/>
      <c r="X23" s="21"/>
      <c r="Y23" s="2"/>
      <c r="Z23" s="2"/>
    </row>
    <row r="24" spans="1:26" ht="45" customHeight="1">
      <c r="A24" s="14">
        <v>5</v>
      </c>
      <c r="B24" s="51" t="s">
        <v>99</v>
      </c>
      <c r="C24" s="43"/>
      <c r="D24" s="15" t="s">
        <v>58</v>
      </c>
      <c r="E24" s="15">
        <v>10</v>
      </c>
      <c r="F24" s="24">
        <f t="shared" si="0"/>
        <v>456855.85</v>
      </c>
      <c r="G24" s="24">
        <f t="shared" si="1"/>
        <v>0</v>
      </c>
      <c r="H24" s="17">
        <f t="shared" ref="H24:I24" si="11">J24+L24+N24+P24</f>
        <v>400</v>
      </c>
      <c r="I24" s="17">
        <f t="shared" si="11"/>
        <v>0</v>
      </c>
      <c r="J24" s="37">
        <v>100</v>
      </c>
      <c r="K24" s="18"/>
      <c r="L24" s="14">
        <v>100</v>
      </c>
      <c r="M24" s="18"/>
      <c r="N24" s="14">
        <v>100</v>
      </c>
      <c r="O24" s="18"/>
      <c r="P24" s="14">
        <v>100</v>
      </c>
      <c r="Q24" s="18"/>
      <c r="R24" s="19">
        <f t="shared" ref="R24:S24" si="12">J24+L24+N24+P24</f>
        <v>400</v>
      </c>
      <c r="S24" s="19">
        <f t="shared" si="12"/>
        <v>0</v>
      </c>
      <c r="T24" s="19">
        <f t="shared" si="4"/>
        <v>-400</v>
      </c>
      <c r="U24" s="20"/>
      <c r="V24" s="21"/>
      <c r="W24" s="21"/>
      <c r="X24" s="21"/>
      <c r="Y24" s="2"/>
      <c r="Z24" s="2"/>
    </row>
    <row r="25" spans="1:26" ht="45" customHeight="1">
      <c r="A25" s="14"/>
      <c r="B25" s="51"/>
      <c r="C25" s="43"/>
      <c r="D25" s="15"/>
      <c r="E25" s="15"/>
      <c r="F25" s="24"/>
      <c r="G25" s="24"/>
      <c r="H25" s="17"/>
      <c r="I25" s="17"/>
      <c r="J25" s="37"/>
      <c r="K25" s="18"/>
      <c r="L25" s="14"/>
      <c r="M25" s="18"/>
      <c r="N25" s="14"/>
      <c r="O25" s="18"/>
      <c r="P25" s="14"/>
      <c r="Q25" s="18"/>
      <c r="R25" s="19">
        <f t="shared" ref="R25:S25" si="13">J25+L25+N25+P25</f>
        <v>0</v>
      </c>
      <c r="S25" s="19">
        <f t="shared" si="13"/>
        <v>0</v>
      </c>
      <c r="T25" s="19">
        <f t="shared" si="4"/>
        <v>0</v>
      </c>
      <c r="U25" s="20"/>
      <c r="V25" s="21"/>
      <c r="W25" s="21"/>
      <c r="X25" s="21"/>
      <c r="Y25" s="2"/>
      <c r="Z25" s="2"/>
    </row>
    <row r="26" spans="1:26" ht="45" customHeight="1">
      <c r="A26" s="14"/>
      <c r="B26" s="51"/>
      <c r="C26" s="43"/>
      <c r="D26" s="15"/>
      <c r="E26" s="15"/>
      <c r="F26" s="24"/>
      <c r="G26" s="24"/>
      <c r="H26" s="17"/>
      <c r="I26" s="17"/>
      <c r="J26" s="37"/>
      <c r="K26" s="18"/>
      <c r="L26" s="14"/>
      <c r="M26" s="18"/>
      <c r="N26" s="14"/>
      <c r="O26" s="18"/>
      <c r="P26" s="14"/>
      <c r="Q26" s="18"/>
      <c r="R26" s="19">
        <f t="shared" ref="R26:S26" si="14">J26+L26+N26+P26</f>
        <v>0</v>
      </c>
      <c r="S26" s="19">
        <f t="shared" si="14"/>
        <v>0</v>
      </c>
      <c r="T26" s="19">
        <f t="shared" si="4"/>
        <v>0</v>
      </c>
      <c r="U26" s="20"/>
      <c r="V26" s="21"/>
      <c r="W26" s="21"/>
      <c r="X26" s="21"/>
      <c r="Y26" s="2"/>
      <c r="Z26" s="2"/>
    </row>
    <row r="27" spans="1:26" ht="36.75" customHeight="1">
      <c r="A27" s="41" t="s">
        <v>48</v>
      </c>
      <c r="B27" s="42"/>
      <c r="C27" s="43"/>
      <c r="D27" s="25"/>
      <c r="E27" s="25">
        <f>SUM(E20:E26)</f>
        <v>100</v>
      </c>
      <c r="F27" s="26">
        <v>4568558.5</v>
      </c>
      <c r="G27" s="26"/>
      <c r="H27" s="27">
        <f t="shared" ref="H27:Q27" si="15">SUM(H20:H26)</f>
        <v>401760</v>
      </c>
      <c r="I27" s="27">
        <f t="shared" si="15"/>
        <v>0</v>
      </c>
      <c r="J27" s="26">
        <f t="shared" si="15"/>
        <v>100420</v>
      </c>
      <c r="K27" s="27">
        <f t="shared" si="15"/>
        <v>0</v>
      </c>
      <c r="L27" s="27">
        <f t="shared" si="15"/>
        <v>100465</v>
      </c>
      <c r="M27" s="27">
        <f t="shared" si="15"/>
        <v>0</v>
      </c>
      <c r="N27" s="27">
        <f t="shared" si="15"/>
        <v>100420</v>
      </c>
      <c r="O27" s="27">
        <f t="shared" si="15"/>
        <v>0</v>
      </c>
      <c r="P27" s="27">
        <f t="shared" si="15"/>
        <v>100455</v>
      </c>
      <c r="Q27" s="27">
        <f t="shared" si="15"/>
        <v>0</v>
      </c>
      <c r="R27" s="28">
        <f t="shared" ref="R27:S27" si="16">J27+L27+N27+P27</f>
        <v>401760</v>
      </c>
      <c r="S27" s="28">
        <f t="shared" si="16"/>
        <v>0</v>
      </c>
      <c r="T27" s="28">
        <f t="shared" si="4"/>
        <v>-401760</v>
      </c>
      <c r="U27" s="21"/>
      <c r="V27" s="21"/>
      <c r="W27" s="21"/>
      <c r="X27" s="21"/>
      <c r="Y27" s="7"/>
      <c r="Z27" s="7"/>
    </row>
    <row r="28" spans="1:26" ht="14.25" customHeight="1">
      <c r="A28" s="6"/>
      <c r="B28" s="6"/>
      <c r="C28" s="6"/>
      <c r="D28" s="6"/>
      <c r="E28" s="6"/>
      <c r="F28" s="2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>
      <c r="A29" s="6"/>
      <c r="B29" s="30" t="s">
        <v>49</v>
      </c>
      <c r="C29" s="6"/>
      <c r="D29" s="6"/>
      <c r="E29" s="6"/>
      <c r="F29" s="29"/>
      <c r="G29" s="6"/>
      <c r="H29" s="6" t="s">
        <v>50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0">
    <mergeCell ref="B25:C25"/>
    <mergeCell ref="B26:C26"/>
    <mergeCell ref="A27:C27"/>
    <mergeCell ref="A18:C18"/>
    <mergeCell ref="B19:C19"/>
    <mergeCell ref="B20:C20"/>
    <mergeCell ref="B21:C21"/>
    <mergeCell ref="B22:C22"/>
    <mergeCell ref="B23:C23"/>
    <mergeCell ref="B24:C24"/>
    <mergeCell ref="A6:X6"/>
    <mergeCell ref="A7:X7"/>
    <mergeCell ref="J18:K18"/>
    <mergeCell ref="L18:M18"/>
    <mergeCell ref="N18:O18"/>
    <mergeCell ref="P18:Q18"/>
    <mergeCell ref="R18:T18"/>
    <mergeCell ref="U18:U19"/>
    <mergeCell ref="A15:X15"/>
    <mergeCell ref="A16:X16"/>
    <mergeCell ref="D18:D19"/>
    <mergeCell ref="E18:E19"/>
    <mergeCell ref="F18:G18"/>
    <mergeCell ref="H18:I18"/>
    <mergeCell ref="V18:X18"/>
    <mergeCell ref="A1:X1"/>
    <mergeCell ref="A2:X2"/>
    <mergeCell ref="A3:X3"/>
    <mergeCell ref="A4:X4"/>
    <mergeCell ref="A5:X5"/>
  </mergeCells>
  <printOptions horizontalCentered="1"/>
  <pageMargins left="0.19685039370078741" right="0.19685039370078741" top="0.39370078740157483" bottom="0.39370078740157483" header="0" footer="0"/>
  <pageSetup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X1"/>
    </sheetView>
  </sheetViews>
  <sheetFormatPr baseColWidth="10" defaultColWidth="12.5703125" defaultRowHeight="15" customHeight="1"/>
  <cols>
    <col min="1" max="1" width="10.5703125" customWidth="1"/>
    <col min="2" max="2" width="8" customWidth="1"/>
    <col min="3" max="3" width="40.7109375" customWidth="1"/>
    <col min="4" max="5" width="11.42578125" customWidth="1"/>
    <col min="6" max="6" width="12.42578125" customWidth="1"/>
    <col min="7" max="7" width="11" customWidth="1"/>
    <col min="8" max="8" width="10.7109375" customWidth="1"/>
    <col min="9" max="9" width="9.28515625" customWidth="1"/>
    <col min="10" max="15" width="9.28515625" hidden="1" customWidth="1"/>
    <col min="16" max="20" width="9.28515625" customWidth="1"/>
    <col min="21" max="21" width="18.7109375" customWidth="1"/>
    <col min="22" max="23" width="8.85546875" customWidth="1"/>
    <col min="24" max="24" width="10.140625" customWidth="1"/>
    <col min="25" max="26" width="11.42578125" customWidth="1"/>
  </cols>
  <sheetData>
    <row r="1" spans="1:26" ht="12.7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2"/>
      <c r="Z1" s="2"/>
    </row>
    <row r="2" spans="1:26" ht="12.75" customHeight="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2"/>
      <c r="Z2" s="2"/>
    </row>
    <row r="3" spans="1:26" ht="12.75" customHeight="1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2"/>
      <c r="Z3" s="2"/>
    </row>
    <row r="4" spans="1:26" ht="12.75" hidden="1" customHeight="1">
      <c r="A4" s="40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2"/>
      <c r="Z4" s="2"/>
    </row>
    <row r="5" spans="1:26" ht="12.75" hidden="1" customHeight="1">
      <c r="A5" s="40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2"/>
      <c r="Z5" s="2"/>
    </row>
    <row r="6" spans="1:26" ht="12.75" hidden="1" customHeight="1">
      <c r="A6" s="40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2"/>
      <c r="Z6" s="2"/>
    </row>
    <row r="7" spans="1:26" ht="12.75" customHeight="1">
      <c r="A7" s="38" t="s">
        <v>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2"/>
      <c r="Z7" s="2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"/>
      <c r="Z8" s="2"/>
    </row>
    <row r="9" spans="1:26" ht="12.75" customHeight="1">
      <c r="A9" s="4" t="s">
        <v>7</v>
      </c>
      <c r="B9" s="5">
        <v>226</v>
      </c>
      <c r="C9" s="6" t="s">
        <v>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4" t="s">
        <v>9</v>
      </c>
      <c r="B10" s="5">
        <v>7</v>
      </c>
      <c r="C10" s="6" t="s">
        <v>10</v>
      </c>
      <c r="D10" s="7"/>
      <c r="E10" s="8"/>
      <c r="F10" s="8"/>
      <c r="G10" s="8"/>
      <c r="H10" s="8"/>
      <c r="I10" s="8"/>
      <c r="J10" s="8"/>
      <c r="K10" s="8"/>
      <c r="L10" s="9"/>
      <c r="M10" s="9"/>
      <c r="N10" s="9"/>
      <c r="O10" s="9"/>
      <c r="P10" s="9"/>
      <c r="Q10" s="9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4" t="s">
        <v>11</v>
      </c>
      <c r="B11" s="5">
        <v>7</v>
      </c>
      <c r="C11" s="6" t="s">
        <v>100</v>
      </c>
      <c r="D11" s="7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P11" s="9"/>
      <c r="Q11" s="9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4" t="s">
        <v>13</v>
      </c>
      <c r="B12" s="10">
        <v>19</v>
      </c>
      <c r="C12" s="6" t="s">
        <v>52</v>
      </c>
      <c r="D12" s="7"/>
      <c r="E12" s="8"/>
      <c r="F12" s="8"/>
      <c r="G12" s="8"/>
      <c r="H12" s="8"/>
      <c r="I12" s="8"/>
      <c r="J12" s="8"/>
      <c r="K12" s="8"/>
      <c r="L12" s="9"/>
      <c r="M12" s="9"/>
      <c r="N12" s="9"/>
      <c r="O12" s="9"/>
      <c r="P12" s="9"/>
      <c r="Q12" s="9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4" t="s">
        <v>15</v>
      </c>
      <c r="B13" s="5">
        <v>12</v>
      </c>
      <c r="C13" s="6" t="s">
        <v>101</v>
      </c>
      <c r="D13" s="7"/>
      <c r="E13" s="8"/>
      <c r="F13" s="8"/>
      <c r="G13" s="8"/>
      <c r="H13" s="8"/>
      <c r="I13" s="8"/>
      <c r="J13" s="8"/>
      <c r="K13" s="8"/>
      <c r="L13" s="9"/>
      <c r="M13" s="9"/>
      <c r="N13" s="9"/>
      <c r="O13" s="9"/>
      <c r="P13" s="9"/>
      <c r="Q13" s="9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9"/>
      <c r="N14" s="9"/>
      <c r="O14" s="9"/>
      <c r="P14" s="9"/>
      <c r="Q14" s="9" t="s">
        <v>16</v>
      </c>
      <c r="R14" s="2"/>
      <c r="S14" s="2"/>
      <c r="T14" s="2"/>
      <c r="U14" s="2"/>
      <c r="V14" s="2"/>
      <c r="W14" s="2"/>
      <c r="X14" s="2" t="s">
        <v>102</v>
      </c>
      <c r="Y14" s="2"/>
      <c r="Z14" s="2"/>
    </row>
    <row r="15" spans="1:26" ht="12.75" customHeight="1">
      <c r="A15" s="47" t="s">
        <v>17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2"/>
      <c r="Z15" s="2"/>
    </row>
    <row r="16" spans="1:26" ht="25.5" customHeight="1">
      <c r="A16" s="48" t="s">
        <v>103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2"/>
      <c r="Z16" s="2"/>
    </row>
    <row r="17" spans="1:26" ht="12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44" t="s">
        <v>19</v>
      </c>
      <c r="B18" s="42"/>
      <c r="C18" s="43"/>
      <c r="D18" s="49" t="s">
        <v>20</v>
      </c>
      <c r="E18" s="49" t="s">
        <v>21</v>
      </c>
      <c r="F18" s="50" t="s">
        <v>22</v>
      </c>
      <c r="G18" s="43"/>
      <c r="H18" s="50" t="s">
        <v>23</v>
      </c>
      <c r="I18" s="43"/>
      <c r="J18" s="44" t="s">
        <v>24</v>
      </c>
      <c r="K18" s="43"/>
      <c r="L18" s="44" t="s">
        <v>25</v>
      </c>
      <c r="M18" s="43"/>
      <c r="N18" s="44" t="s">
        <v>26</v>
      </c>
      <c r="O18" s="43"/>
      <c r="P18" s="44" t="s">
        <v>27</v>
      </c>
      <c r="Q18" s="43"/>
      <c r="R18" s="44" t="s">
        <v>28</v>
      </c>
      <c r="S18" s="42"/>
      <c r="T18" s="43"/>
      <c r="U18" s="45" t="s">
        <v>29</v>
      </c>
      <c r="V18" s="50" t="s">
        <v>30</v>
      </c>
      <c r="W18" s="42"/>
      <c r="X18" s="43"/>
      <c r="Y18" s="2"/>
      <c r="Z18" s="2"/>
    </row>
    <row r="19" spans="1:26" ht="12.75" customHeight="1">
      <c r="A19" s="11" t="s">
        <v>31</v>
      </c>
      <c r="B19" s="44" t="s">
        <v>32</v>
      </c>
      <c r="C19" s="43"/>
      <c r="D19" s="46"/>
      <c r="E19" s="46"/>
      <c r="F19" s="12" t="s">
        <v>33</v>
      </c>
      <c r="G19" s="12" t="s">
        <v>34</v>
      </c>
      <c r="H19" s="12" t="s">
        <v>35</v>
      </c>
      <c r="I19" s="12" t="s">
        <v>36</v>
      </c>
      <c r="J19" s="13" t="s">
        <v>37</v>
      </c>
      <c r="K19" s="13" t="s">
        <v>38</v>
      </c>
      <c r="L19" s="13" t="s">
        <v>37</v>
      </c>
      <c r="M19" s="13" t="s">
        <v>38</v>
      </c>
      <c r="N19" s="13" t="s">
        <v>37</v>
      </c>
      <c r="O19" s="13" t="s">
        <v>38</v>
      </c>
      <c r="P19" s="13" t="s">
        <v>37</v>
      </c>
      <c r="Q19" s="13" t="s">
        <v>38</v>
      </c>
      <c r="R19" s="13" t="s">
        <v>37</v>
      </c>
      <c r="S19" s="13" t="s">
        <v>38</v>
      </c>
      <c r="T19" s="13" t="s">
        <v>39</v>
      </c>
      <c r="U19" s="46"/>
      <c r="V19" s="12" t="s">
        <v>40</v>
      </c>
      <c r="W19" s="12" t="s">
        <v>41</v>
      </c>
      <c r="X19" s="12" t="s">
        <v>42</v>
      </c>
      <c r="Y19" s="2"/>
      <c r="Z19" s="2"/>
    </row>
    <row r="20" spans="1:26" ht="39.75" customHeight="1">
      <c r="A20" s="14">
        <v>1</v>
      </c>
      <c r="B20" s="51" t="s">
        <v>104</v>
      </c>
      <c r="C20" s="43"/>
      <c r="D20" s="15" t="s">
        <v>70</v>
      </c>
      <c r="E20" s="15">
        <v>20</v>
      </c>
      <c r="F20" s="24">
        <f t="shared" ref="F20:F25" si="0">$F$26*E20/100</f>
        <v>2297304.818</v>
      </c>
      <c r="G20" s="24">
        <f t="shared" ref="G20:G24" si="1">$G$26*F20/100</f>
        <v>0</v>
      </c>
      <c r="H20" s="17">
        <f t="shared" ref="H20:I20" si="2">J20+L20+N20+P20</f>
        <v>370000</v>
      </c>
      <c r="I20" s="17">
        <f t="shared" si="2"/>
        <v>0</v>
      </c>
      <c r="J20" s="14">
        <v>92500</v>
      </c>
      <c r="K20" s="18"/>
      <c r="L20" s="14">
        <v>92500</v>
      </c>
      <c r="M20" s="18"/>
      <c r="N20" s="14">
        <v>92500</v>
      </c>
      <c r="O20" s="18"/>
      <c r="P20" s="14">
        <v>92500</v>
      </c>
      <c r="Q20" s="18"/>
      <c r="R20" s="19">
        <f t="shared" ref="R20:S20" si="3">J20+L20+N20+P20</f>
        <v>370000</v>
      </c>
      <c r="S20" s="19">
        <f t="shared" si="3"/>
        <v>0</v>
      </c>
      <c r="T20" s="19">
        <f t="shared" ref="T20:T26" si="4">S20-R20</f>
        <v>-370000</v>
      </c>
      <c r="U20" s="20"/>
      <c r="V20" s="21"/>
      <c r="W20" s="21"/>
      <c r="X20" s="21"/>
      <c r="Y20" s="2"/>
      <c r="Z20" s="2"/>
    </row>
    <row r="21" spans="1:26" ht="39.75" customHeight="1">
      <c r="A21" s="14">
        <v>2</v>
      </c>
      <c r="B21" s="51" t="s">
        <v>105</v>
      </c>
      <c r="C21" s="43"/>
      <c r="D21" s="15" t="s">
        <v>70</v>
      </c>
      <c r="E21" s="15">
        <v>20</v>
      </c>
      <c r="F21" s="24">
        <f t="shared" si="0"/>
        <v>2297304.818</v>
      </c>
      <c r="G21" s="24">
        <f t="shared" si="1"/>
        <v>0</v>
      </c>
      <c r="H21" s="17">
        <f t="shared" ref="H21:I21" si="5">J21+L21+N21+P21</f>
        <v>280000</v>
      </c>
      <c r="I21" s="17">
        <f t="shared" si="5"/>
        <v>0</v>
      </c>
      <c r="J21" s="14">
        <v>70000</v>
      </c>
      <c r="K21" s="18"/>
      <c r="L21" s="14">
        <v>70000</v>
      </c>
      <c r="M21" s="18"/>
      <c r="N21" s="14">
        <v>70000</v>
      </c>
      <c r="O21" s="18"/>
      <c r="P21" s="14">
        <v>70000</v>
      </c>
      <c r="Q21" s="18"/>
      <c r="R21" s="19">
        <f t="shared" ref="R21:S21" si="6">J21+L21+N21+P21</f>
        <v>280000</v>
      </c>
      <c r="S21" s="19">
        <f t="shared" si="6"/>
        <v>0</v>
      </c>
      <c r="T21" s="19">
        <f t="shared" si="4"/>
        <v>-280000</v>
      </c>
      <c r="U21" s="20"/>
      <c r="V21" s="21"/>
      <c r="W21" s="21"/>
      <c r="X21" s="21"/>
      <c r="Y21" s="2"/>
      <c r="Z21" s="2"/>
    </row>
    <row r="22" spans="1:26" ht="39.75" customHeight="1">
      <c r="A22" s="14">
        <v>3</v>
      </c>
      <c r="B22" s="51" t="s">
        <v>106</v>
      </c>
      <c r="C22" s="43"/>
      <c r="D22" s="15" t="s">
        <v>70</v>
      </c>
      <c r="E22" s="15">
        <v>20</v>
      </c>
      <c r="F22" s="24">
        <f t="shared" si="0"/>
        <v>2297304.818</v>
      </c>
      <c r="G22" s="24">
        <f t="shared" si="1"/>
        <v>0</v>
      </c>
      <c r="H22" s="17">
        <f t="shared" ref="H22:I22" si="7">J22+L22+N22+P22</f>
        <v>150000</v>
      </c>
      <c r="I22" s="17">
        <f t="shared" si="7"/>
        <v>0</v>
      </c>
      <c r="J22" s="14">
        <v>40000</v>
      </c>
      <c r="K22" s="18"/>
      <c r="L22" s="14">
        <v>40000</v>
      </c>
      <c r="M22" s="18"/>
      <c r="N22" s="14">
        <v>35000</v>
      </c>
      <c r="O22" s="18"/>
      <c r="P22" s="14">
        <v>35000</v>
      </c>
      <c r="Q22" s="18"/>
      <c r="R22" s="19">
        <f t="shared" ref="R22:S22" si="8">J22+L22+N22+P22</f>
        <v>150000</v>
      </c>
      <c r="S22" s="19">
        <f t="shared" si="8"/>
        <v>0</v>
      </c>
      <c r="T22" s="19">
        <f t="shared" si="4"/>
        <v>-150000</v>
      </c>
      <c r="U22" s="20"/>
      <c r="V22" s="21"/>
      <c r="W22" s="21"/>
      <c r="X22" s="21"/>
      <c r="Y22" s="2"/>
      <c r="Z22" s="2"/>
    </row>
    <row r="23" spans="1:26" ht="39.75" customHeight="1">
      <c r="A23" s="14">
        <v>4</v>
      </c>
      <c r="B23" s="51" t="s">
        <v>107</v>
      </c>
      <c r="C23" s="43"/>
      <c r="D23" s="15" t="s">
        <v>70</v>
      </c>
      <c r="E23" s="15">
        <v>20</v>
      </c>
      <c r="F23" s="24">
        <f t="shared" si="0"/>
        <v>2297304.818</v>
      </c>
      <c r="G23" s="24">
        <f t="shared" si="1"/>
        <v>0</v>
      </c>
      <c r="H23" s="17">
        <f t="shared" ref="H23:I23" si="9">J23+L23+N23+P23</f>
        <v>120000</v>
      </c>
      <c r="I23" s="17">
        <f t="shared" si="9"/>
        <v>0</v>
      </c>
      <c r="J23" s="14">
        <v>35000</v>
      </c>
      <c r="K23" s="18"/>
      <c r="L23" s="14">
        <v>35000</v>
      </c>
      <c r="M23" s="18"/>
      <c r="N23" s="14">
        <v>30000</v>
      </c>
      <c r="O23" s="18"/>
      <c r="P23" s="14">
        <v>20000</v>
      </c>
      <c r="Q23" s="18"/>
      <c r="R23" s="19">
        <f t="shared" ref="R23:S23" si="10">J23+L23+N23+P23</f>
        <v>120000</v>
      </c>
      <c r="S23" s="19">
        <f t="shared" si="10"/>
        <v>0</v>
      </c>
      <c r="T23" s="19">
        <f t="shared" si="4"/>
        <v>-120000</v>
      </c>
      <c r="U23" s="20"/>
      <c r="V23" s="21"/>
      <c r="W23" s="21"/>
      <c r="X23" s="21"/>
      <c r="Y23" s="2"/>
      <c r="Z23" s="2"/>
    </row>
    <row r="24" spans="1:26" ht="39.75" customHeight="1">
      <c r="A24" s="14">
        <v>5</v>
      </c>
      <c r="B24" s="51" t="s">
        <v>108</v>
      </c>
      <c r="C24" s="43"/>
      <c r="D24" s="15" t="s">
        <v>58</v>
      </c>
      <c r="E24" s="15">
        <v>20</v>
      </c>
      <c r="F24" s="24">
        <f t="shared" si="0"/>
        <v>2297304.818</v>
      </c>
      <c r="G24" s="24">
        <f t="shared" si="1"/>
        <v>0</v>
      </c>
      <c r="H24" s="17">
        <f t="shared" ref="H24:I24" si="11">J24+L24+N24+P24</f>
        <v>4000</v>
      </c>
      <c r="I24" s="17">
        <f t="shared" si="11"/>
        <v>0</v>
      </c>
      <c r="J24" s="14">
        <v>1000</v>
      </c>
      <c r="K24" s="18"/>
      <c r="L24" s="14">
        <v>1000</v>
      </c>
      <c r="M24" s="18"/>
      <c r="N24" s="14">
        <v>1000</v>
      </c>
      <c r="O24" s="18"/>
      <c r="P24" s="14">
        <v>1000</v>
      </c>
      <c r="Q24" s="18"/>
      <c r="R24" s="19">
        <f t="shared" ref="R24:S24" si="12">J24+L24+N24+P24</f>
        <v>4000</v>
      </c>
      <c r="S24" s="19">
        <f t="shared" si="12"/>
        <v>0</v>
      </c>
      <c r="T24" s="19">
        <f t="shared" si="4"/>
        <v>-4000</v>
      </c>
      <c r="U24" s="20"/>
      <c r="V24" s="21"/>
      <c r="W24" s="21"/>
      <c r="X24" s="21"/>
      <c r="Y24" s="2"/>
      <c r="Z24" s="2"/>
    </row>
    <row r="25" spans="1:26" ht="39.75" customHeight="1">
      <c r="A25" s="14"/>
      <c r="B25" s="51"/>
      <c r="C25" s="43"/>
      <c r="D25" s="15"/>
      <c r="E25" s="15"/>
      <c r="F25" s="24">
        <f t="shared" si="0"/>
        <v>0</v>
      </c>
      <c r="G25" s="31"/>
      <c r="H25" s="17"/>
      <c r="I25" s="17"/>
      <c r="J25" s="14"/>
      <c r="K25" s="18"/>
      <c r="L25" s="14"/>
      <c r="M25" s="18"/>
      <c r="N25" s="14"/>
      <c r="O25" s="18"/>
      <c r="P25" s="14"/>
      <c r="Q25" s="18"/>
      <c r="R25" s="19">
        <f t="shared" ref="R25:S25" si="13">J25+L25+N25+P25</f>
        <v>0</v>
      </c>
      <c r="S25" s="19">
        <f t="shared" si="13"/>
        <v>0</v>
      </c>
      <c r="T25" s="19">
        <f t="shared" si="4"/>
        <v>0</v>
      </c>
      <c r="U25" s="20"/>
      <c r="V25" s="21"/>
      <c r="W25" s="21"/>
      <c r="X25" s="21"/>
      <c r="Y25" s="2"/>
      <c r="Z25" s="2"/>
    </row>
    <row r="26" spans="1:26" ht="36.75" customHeight="1">
      <c r="A26" s="41" t="s">
        <v>48</v>
      </c>
      <c r="B26" s="42"/>
      <c r="C26" s="43"/>
      <c r="D26" s="25"/>
      <c r="E26" s="25">
        <f>SUM(E20:E25)</f>
        <v>100</v>
      </c>
      <c r="F26" s="26">
        <v>11486524.09</v>
      </c>
      <c r="G26" s="26"/>
      <c r="H26" s="27">
        <f t="shared" ref="H26:Q26" si="14">SUM(H20:H25)</f>
        <v>924000</v>
      </c>
      <c r="I26" s="27">
        <f t="shared" si="14"/>
        <v>0</v>
      </c>
      <c r="J26" s="27">
        <f t="shared" si="14"/>
        <v>238500</v>
      </c>
      <c r="K26" s="27">
        <f t="shared" si="14"/>
        <v>0</v>
      </c>
      <c r="L26" s="27">
        <f t="shared" si="14"/>
        <v>238500</v>
      </c>
      <c r="M26" s="27">
        <f t="shared" si="14"/>
        <v>0</v>
      </c>
      <c r="N26" s="27">
        <f t="shared" si="14"/>
        <v>228500</v>
      </c>
      <c r="O26" s="27">
        <f t="shared" si="14"/>
        <v>0</v>
      </c>
      <c r="P26" s="27">
        <f t="shared" si="14"/>
        <v>218500</v>
      </c>
      <c r="Q26" s="27">
        <f t="shared" si="14"/>
        <v>0</v>
      </c>
      <c r="R26" s="28">
        <f t="shared" ref="R26:S26" si="15">J26+L26+N26+P26</f>
        <v>924000</v>
      </c>
      <c r="S26" s="28">
        <f t="shared" si="15"/>
        <v>0</v>
      </c>
      <c r="T26" s="28">
        <f t="shared" si="4"/>
        <v>-924000</v>
      </c>
      <c r="U26" s="28"/>
      <c r="V26" s="21"/>
      <c r="W26" s="21"/>
      <c r="X26" s="21"/>
      <c r="Y26" s="7"/>
      <c r="Z26" s="7"/>
    </row>
    <row r="27" spans="1:26" ht="14.25" customHeight="1">
      <c r="A27" s="6"/>
      <c r="B27" s="6"/>
      <c r="C27" s="6"/>
      <c r="D27" s="6"/>
      <c r="E27" s="6"/>
      <c r="F27" s="2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>
      <c r="A28" s="6"/>
      <c r="B28" s="30" t="s">
        <v>49</v>
      </c>
      <c r="C28" s="6"/>
      <c r="D28" s="6"/>
      <c r="E28" s="6"/>
      <c r="F28" s="29"/>
      <c r="G28" s="6"/>
      <c r="H28" s="6" t="s">
        <v>50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9">
    <mergeCell ref="B25:C25"/>
    <mergeCell ref="A26:C26"/>
    <mergeCell ref="A18:C18"/>
    <mergeCell ref="B19:C19"/>
    <mergeCell ref="B20:C20"/>
    <mergeCell ref="B21:C21"/>
    <mergeCell ref="B22:C22"/>
    <mergeCell ref="B23:C23"/>
    <mergeCell ref="B24:C24"/>
    <mergeCell ref="A6:X6"/>
    <mergeCell ref="A7:X7"/>
    <mergeCell ref="J18:K18"/>
    <mergeCell ref="L18:M18"/>
    <mergeCell ref="N18:O18"/>
    <mergeCell ref="P18:Q18"/>
    <mergeCell ref="R18:T18"/>
    <mergeCell ref="U18:U19"/>
    <mergeCell ref="A15:X15"/>
    <mergeCell ref="A16:X16"/>
    <mergeCell ref="D18:D19"/>
    <mergeCell ref="E18:E19"/>
    <mergeCell ref="F18:G18"/>
    <mergeCell ref="H18:I18"/>
    <mergeCell ref="V18:X18"/>
    <mergeCell ref="A1:X1"/>
    <mergeCell ref="A2:X2"/>
    <mergeCell ref="A3:X3"/>
    <mergeCell ref="A4:X4"/>
    <mergeCell ref="A5:X5"/>
  </mergeCells>
  <printOptions horizontalCentered="1"/>
  <pageMargins left="0.19685039370078741" right="0.19685039370078741" top="0.39370078740157483" bottom="0.39370078740157483" header="0" footer="0"/>
  <pageSetup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X1"/>
    </sheetView>
  </sheetViews>
  <sheetFormatPr baseColWidth="10" defaultColWidth="12.5703125" defaultRowHeight="15" customHeight="1"/>
  <cols>
    <col min="1" max="1" width="11.42578125" customWidth="1"/>
    <col min="2" max="2" width="6.85546875" customWidth="1"/>
    <col min="3" max="3" width="39.140625" customWidth="1"/>
    <col min="4" max="5" width="11.42578125" customWidth="1"/>
    <col min="6" max="6" width="13.28515625" customWidth="1"/>
    <col min="7" max="7" width="11.85546875" customWidth="1"/>
    <col min="8" max="9" width="9.28515625" customWidth="1"/>
    <col min="10" max="15" width="9.28515625" hidden="1" customWidth="1"/>
    <col min="16" max="20" width="9.28515625" customWidth="1"/>
    <col min="21" max="21" width="20.85546875" customWidth="1"/>
    <col min="22" max="24" width="8.85546875" customWidth="1"/>
    <col min="25" max="26" width="11.42578125" customWidth="1"/>
  </cols>
  <sheetData>
    <row r="1" spans="1:26" ht="12.7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2"/>
      <c r="Z1" s="2"/>
    </row>
    <row r="2" spans="1:26" ht="12.75" customHeight="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2"/>
      <c r="Z2" s="2"/>
    </row>
    <row r="3" spans="1:26" ht="12.75" customHeight="1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2"/>
      <c r="Z3" s="2"/>
    </row>
    <row r="4" spans="1:26" ht="12.75" hidden="1" customHeight="1">
      <c r="A4" s="40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2"/>
      <c r="Z4" s="2"/>
    </row>
    <row r="5" spans="1:26" ht="12.75" hidden="1" customHeight="1">
      <c r="A5" s="40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2"/>
      <c r="Z5" s="2"/>
    </row>
    <row r="6" spans="1:26" ht="12.75" hidden="1" customHeight="1">
      <c r="A6" s="40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2"/>
      <c r="Z6" s="2"/>
    </row>
    <row r="7" spans="1:26" ht="12.75" customHeight="1">
      <c r="A7" s="40" t="s">
        <v>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2"/>
      <c r="Z7" s="2"/>
    </row>
    <row r="8" spans="1:26" ht="12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  <c r="Z8" s="2"/>
    </row>
    <row r="9" spans="1:26" ht="12.75" customHeight="1">
      <c r="A9" s="4" t="s">
        <v>7</v>
      </c>
      <c r="B9" s="5">
        <v>226</v>
      </c>
      <c r="C9" s="6" t="s">
        <v>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4" t="s">
        <v>9</v>
      </c>
      <c r="B10" s="5">
        <v>7</v>
      </c>
      <c r="C10" s="6" t="s">
        <v>10</v>
      </c>
      <c r="D10" s="7"/>
      <c r="E10" s="8"/>
      <c r="F10" s="8"/>
      <c r="G10" s="8"/>
      <c r="H10" s="8"/>
      <c r="I10" s="8"/>
      <c r="J10" s="8"/>
      <c r="K10" s="8"/>
      <c r="L10" s="9"/>
      <c r="M10" s="9"/>
      <c r="N10" s="9"/>
      <c r="O10" s="9"/>
      <c r="P10" s="9"/>
      <c r="Q10" s="9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4" t="s">
        <v>11</v>
      </c>
      <c r="B11" s="5">
        <v>8</v>
      </c>
      <c r="C11" s="6" t="s">
        <v>109</v>
      </c>
      <c r="D11" s="7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P11" s="9"/>
      <c r="Q11" s="9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4" t="s">
        <v>13</v>
      </c>
      <c r="B12" s="10">
        <v>19</v>
      </c>
      <c r="C12" s="6" t="s">
        <v>52</v>
      </c>
      <c r="D12" s="7"/>
      <c r="E12" s="8"/>
      <c r="F12" s="8"/>
      <c r="G12" s="8"/>
      <c r="H12" s="8"/>
      <c r="I12" s="8"/>
      <c r="J12" s="8"/>
      <c r="K12" s="8"/>
      <c r="L12" s="9"/>
      <c r="M12" s="9"/>
      <c r="N12" s="9"/>
      <c r="O12" s="9"/>
      <c r="P12" s="9"/>
      <c r="Q12" s="9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4" t="s">
        <v>15</v>
      </c>
      <c r="B13" s="5">
        <v>7</v>
      </c>
      <c r="C13" s="6" t="s">
        <v>110</v>
      </c>
      <c r="D13" s="7"/>
      <c r="E13" s="8"/>
      <c r="F13" s="8"/>
      <c r="G13" s="8"/>
      <c r="H13" s="8"/>
      <c r="I13" s="8"/>
      <c r="J13" s="8"/>
      <c r="K13" s="8"/>
      <c r="L13" s="9"/>
      <c r="M13" s="9"/>
      <c r="N13" s="9"/>
      <c r="O13" s="9"/>
      <c r="P13" s="9"/>
      <c r="Q13" s="9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9"/>
      <c r="N14" s="9"/>
      <c r="O14" s="9"/>
      <c r="P14" s="9"/>
      <c r="Q14" s="9"/>
      <c r="R14" s="2"/>
      <c r="S14" s="2"/>
      <c r="T14" s="2"/>
      <c r="U14" s="2"/>
      <c r="V14" s="2"/>
      <c r="W14" s="2"/>
      <c r="X14" s="9" t="s">
        <v>16</v>
      </c>
      <c r="Y14" s="2"/>
      <c r="Z14" s="2"/>
    </row>
    <row r="15" spans="1:26" ht="12.75" customHeight="1">
      <c r="A15" s="47" t="s">
        <v>17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2"/>
      <c r="Z15" s="2"/>
    </row>
    <row r="16" spans="1:26" ht="26.25" customHeight="1">
      <c r="A16" s="48" t="s">
        <v>111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2"/>
      <c r="Z16" s="2"/>
    </row>
    <row r="17" spans="1:26" ht="12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44" t="s">
        <v>19</v>
      </c>
      <c r="B18" s="42"/>
      <c r="C18" s="43"/>
      <c r="D18" s="49" t="s">
        <v>20</v>
      </c>
      <c r="E18" s="49" t="s">
        <v>21</v>
      </c>
      <c r="F18" s="50" t="s">
        <v>22</v>
      </c>
      <c r="G18" s="43"/>
      <c r="H18" s="50" t="s">
        <v>23</v>
      </c>
      <c r="I18" s="43"/>
      <c r="J18" s="44" t="s">
        <v>24</v>
      </c>
      <c r="K18" s="43"/>
      <c r="L18" s="44" t="s">
        <v>25</v>
      </c>
      <c r="M18" s="43"/>
      <c r="N18" s="44" t="s">
        <v>26</v>
      </c>
      <c r="O18" s="43"/>
      <c r="P18" s="44" t="s">
        <v>27</v>
      </c>
      <c r="Q18" s="43"/>
      <c r="R18" s="44" t="s">
        <v>28</v>
      </c>
      <c r="S18" s="42"/>
      <c r="T18" s="43"/>
      <c r="U18" s="45" t="s">
        <v>29</v>
      </c>
      <c r="V18" s="50" t="s">
        <v>30</v>
      </c>
      <c r="W18" s="42"/>
      <c r="X18" s="43"/>
      <c r="Y18" s="2"/>
      <c r="Z18" s="2"/>
    </row>
    <row r="19" spans="1:26" ht="12.75" customHeight="1">
      <c r="A19" s="11" t="s">
        <v>31</v>
      </c>
      <c r="B19" s="44" t="s">
        <v>32</v>
      </c>
      <c r="C19" s="43"/>
      <c r="D19" s="46"/>
      <c r="E19" s="46"/>
      <c r="F19" s="12" t="s">
        <v>33</v>
      </c>
      <c r="G19" s="12" t="s">
        <v>34</v>
      </c>
      <c r="H19" s="12" t="s">
        <v>35</v>
      </c>
      <c r="I19" s="12" t="s">
        <v>36</v>
      </c>
      <c r="J19" s="13" t="s">
        <v>37</v>
      </c>
      <c r="K19" s="13" t="s">
        <v>38</v>
      </c>
      <c r="L19" s="13" t="s">
        <v>37</v>
      </c>
      <c r="M19" s="13" t="s">
        <v>38</v>
      </c>
      <c r="N19" s="13" t="s">
        <v>37</v>
      </c>
      <c r="O19" s="13" t="s">
        <v>38</v>
      </c>
      <c r="P19" s="13" t="s">
        <v>37</v>
      </c>
      <c r="Q19" s="13" t="s">
        <v>38</v>
      </c>
      <c r="R19" s="13" t="s">
        <v>37</v>
      </c>
      <c r="S19" s="13" t="s">
        <v>38</v>
      </c>
      <c r="T19" s="13" t="s">
        <v>39</v>
      </c>
      <c r="U19" s="46"/>
      <c r="V19" s="12" t="s">
        <v>40</v>
      </c>
      <c r="W19" s="12" t="s">
        <v>41</v>
      </c>
      <c r="X19" s="12" t="s">
        <v>42</v>
      </c>
      <c r="Y19" s="2"/>
      <c r="Z19" s="2"/>
    </row>
    <row r="20" spans="1:26" ht="43.5" customHeight="1">
      <c r="A20" s="14">
        <v>1</v>
      </c>
      <c r="B20" s="51" t="s">
        <v>112</v>
      </c>
      <c r="C20" s="43"/>
      <c r="D20" s="15" t="s">
        <v>58</v>
      </c>
      <c r="E20" s="15">
        <v>20</v>
      </c>
      <c r="F20" s="24">
        <f t="shared" ref="F20:F26" si="0">$F$28*E20/100</f>
        <v>1888564.6159999999</v>
      </c>
      <c r="G20" s="24">
        <f t="shared" ref="G20:G26" si="1">$G$28*F20/100</f>
        <v>0</v>
      </c>
      <c r="H20" s="17">
        <f t="shared" ref="H20:I20" si="2">J20+L20+N20+P20</f>
        <v>1600</v>
      </c>
      <c r="I20" s="17">
        <f t="shared" si="2"/>
        <v>0</v>
      </c>
      <c r="J20" s="14">
        <v>400</v>
      </c>
      <c r="K20" s="18"/>
      <c r="L20" s="14">
        <v>400</v>
      </c>
      <c r="M20" s="18"/>
      <c r="N20" s="14">
        <v>400</v>
      </c>
      <c r="O20" s="18"/>
      <c r="P20" s="14">
        <v>400</v>
      </c>
      <c r="Q20" s="18"/>
      <c r="R20" s="19">
        <f t="shared" ref="R20:S20" si="3">J20+L20+N20+P20</f>
        <v>1600</v>
      </c>
      <c r="S20" s="19">
        <f t="shared" si="3"/>
        <v>0</v>
      </c>
      <c r="T20" s="19">
        <f t="shared" ref="T20:T28" si="4">S20-R20</f>
        <v>-1600</v>
      </c>
      <c r="U20" s="34"/>
      <c r="V20" s="21"/>
      <c r="W20" s="21"/>
      <c r="X20" s="21"/>
      <c r="Y20" s="2"/>
      <c r="Z20" s="2"/>
    </row>
    <row r="21" spans="1:26" ht="43.5" customHeight="1">
      <c r="A21" s="14">
        <v>2</v>
      </c>
      <c r="B21" s="51" t="s">
        <v>113</v>
      </c>
      <c r="C21" s="43"/>
      <c r="D21" s="15" t="s">
        <v>58</v>
      </c>
      <c r="E21" s="15">
        <v>30</v>
      </c>
      <c r="F21" s="24">
        <f t="shared" si="0"/>
        <v>2832846.9239999996</v>
      </c>
      <c r="G21" s="24">
        <f t="shared" si="1"/>
        <v>0</v>
      </c>
      <c r="H21" s="17">
        <f t="shared" ref="H21:I21" si="5">J21+L21+N21+P21</f>
        <v>700</v>
      </c>
      <c r="I21" s="17">
        <f t="shared" si="5"/>
        <v>0</v>
      </c>
      <c r="J21" s="14">
        <v>180</v>
      </c>
      <c r="K21" s="18"/>
      <c r="L21" s="14">
        <v>180</v>
      </c>
      <c r="M21" s="18"/>
      <c r="N21" s="14">
        <v>170</v>
      </c>
      <c r="O21" s="18"/>
      <c r="P21" s="14">
        <v>170</v>
      </c>
      <c r="Q21" s="18"/>
      <c r="R21" s="19">
        <f t="shared" ref="R21:S21" si="6">J21+L21+N21+P21</f>
        <v>700</v>
      </c>
      <c r="S21" s="19">
        <f t="shared" si="6"/>
        <v>0</v>
      </c>
      <c r="T21" s="19">
        <f t="shared" si="4"/>
        <v>-700</v>
      </c>
      <c r="U21" s="34"/>
      <c r="V21" s="21"/>
      <c r="W21" s="21"/>
      <c r="X21" s="21"/>
      <c r="Y21" s="2"/>
      <c r="Z21" s="2"/>
    </row>
    <row r="22" spans="1:26" ht="43.5" customHeight="1">
      <c r="A22" s="14">
        <v>3</v>
      </c>
      <c r="B22" s="51" t="s">
        <v>114</v>
      </c>
      <c r="C22" s="43"/>
      <c r="D22" s="15" t="s">
        <v>60</v>
      </c>
      <c r="E22" s="15">
        <v>10</v>
      </c>
      <c r="F22" s="24">
        <f t="shared" si="0"/>
        <v>944282.30799999996</v>
      </c>
      <c r="G22" s="24">
        <f t="shared" si="1"/>
        <v>0</v>
      </c>
      <c r="H22" s="17">
        <f t="shared" ref="H22:I22" si="7">J22+L22+N22+P22</f>
        <v>9</v>
      </c>
      <c r="I22" s="17">
        <f t="shared" si="7"/>
        <v>0</v>
      </c>
      <c r="J22" s="14">
        <v>2</v>
      </c>
      <c r="K22" s="18"/>
      <c r="L22" s="14">
        <v>3</v>
      </c>
      <c r="M22" s="18"/>
      <c r="N22" s="14">
        <v>2</v>
      </c>
      <c r="O22" s="18"/>
      <c r="P22" s="14">
        <v>2</v>
      </c>
      <c r="Q22" s="18"/>
      <c r="R22" s="19">
        <f t="shared" ref="R22:S22" si="8">J22+L22+N22+P22</f>
        <v>9</v>
      </c>
      <c r="S22" s="19">
        <f t="shared" si="8"/>
        <v>0</v>
      </c>
      <c r="T22" s="19">
        <f t="shared" si="4"/>
        <v>-9</v>
      </c>
      <c r="U22" s="34"/>
      <c r="V22" s="21"/>
      <c r="W22" s="21"/>
      <c r="X22" s="21"/>
      <c r="Y22" s="2"/>
      <c r="Z22" s="2"/>
    </row>
    <row r="23" spans="1:26" ht="43.5" customHeight="1">
      <c r="A23" s="14">
        <v>4</v>
      </c>
      <c r="B23" s="51" t="s">
        <v>115</v>
      </c>
      <c r="C23" s="43"/>
      <c r="D23" s="15" t="s">
        <v>60</v>
      </c>
      <c r="E23" s="15">
        <v>10</v>
      </c>
      <c r="F23" s="24">
        <f t="shared" si="0"/>
        <v>944282.30799999996</v>
      </c>
      <c r="G23" s="24">
        <f t="shared" si="1"/>
        <v>0</v>
      </c>
      <c r="H23" s="17">
        <f t="shared" ref="H23:I23" si="9">J23+L23+N23+P23</f>
        <v>120</v>
      </c>
      <c r="I23" s="17">
        <f t="shared" si="9"/>
        <v>0</v>
      </c>
      <c r="J23" s="14">
        <v>30</v>
      </c>
      <c r="K23" s="18"/>
      <c r="L23" s="14">
        <v>30</v>
      </c>
      <c r="M23" s="18"/>
      <c r="N23" s="14">
        <v>30</v>
      </c>
      <c r="O23" s="18"/>
      <c r="P23" s="14">
        <v>30</v>
      </c>
      <c r="Q23" s="18"/>
      <c r="R23" s="19">
        <f t="shared" ref="R23:S23" si="10">J23+L23+N23+P23</f>
        <v>120</v>
      </c>
      <c r="S23" s="19">
        <f t="shared" si="10"/>
        <v>0</v>
      </c>
      <c r="T23" s="19">
        <f t="shared" si="4"/>
        <v>-120</v>
      </c>
      <c r="U23" s="34"/>
      <c r="V23" s="21"/>
      <c r="W23" s="21"/>
      <c r="X23" s="21"/>
      <c r="Y23" s="2"/>
      <c r="Z23" s="2"/>
    </row>
    <row r="24" spans="1:26" ht="43.5" customHeight="1">
      <c r="A24" s="14">
        <v>5</v>
      </c>
      <c r="B24" s="51" t="s">
        <v>116</v>
      </c>
      <c r="C24" s="43"/>
      <c r="D24" s="15" t="s">
        <v>58</v>
      </c>
      <c r="E24" s="15">
        <v>20</v>
      </c>
      <c r="F24" s="24">
        <f t="shared" si="0"/>
        <v>1888564.6159999999</v>
      </c>
      <c r="G24" s="24">
        <f t="shared" si="1"/>
        <v>0</v>
      </c>
      <c r="H24" s="17">
        <f t="shared" ref="H24:I24" si="11">J24+L24+N24+P24</f>
        <v>500</v>
      </c>
      <c r="I24" s="17">
        <f t="shared" si="11"/>
        <v>0</v>
      </c>
      <c r="J24" s="14">
        <v>130</v>
      </c>
      <c r="K24" s="18"/>
      <c r="L24" s="14">
        <v>130</v>
      </c>
      <c r="M24" s="18"/>
      <c r="N24" s="14">
        <v>120</v>
      </c>
      <c r="O24" s="18"/>
      <c r="P24" s="14">
        <v>120</v>
      </c>
      <c r="Q24" s="18"/>
      <c r="R24" s="19">
        <f t="shared" ref="R24:S24" si="12">J24+L24+N24+P24</f>
        <v>500</v>
      </c>
      <c r="S24" s="19">
        <f t="shared" si="12"/>
        <v>0</v>
      </c>
      <c r="T24" s="19">
        <f t="shared" si="4"/>
        <v>-500</v>
      </c>
      <c r="U24" s="34"/>
      <c r="V24" s="21"/>
      <c r="W24" s="21"/>
      <c r="X24" s="21"/>
      <c r="Y24" s="2"/>
      <c r="Z24" s="2"/>
    </row>
    <row r="25" spans="1:26" ht="43.5" customHeight="1">
      <c r="A25" s="14">
        <v>6</v>
      </c>
      <c r="B25" s="51" t="s">
        <v>117</v>
      </c>
      <c r="C25" s="43"/>
      <c r="D25" s="15" t="s">
        <v>58</v>
      </c>
      <c r="E25" s="15">
        <v>5</v>
      </c>
      <c r="F25" s="24">
        <f t="shared" si="0"/>
        <v>472141.15399999998</v>
      </c>
      <c r="G25" s="24">
        <f t="shared" si="1"/>
        <v>0</v>
      </c>
      <c r="H25" s="17">
        <f t="shared" ref="H25:I25" si="13">J25+L25+N25+P25</f>
        <v>480</v>
      </c>
      <c r="I25" s="17">
        <f t="shared" si="13"/>
        <v>0</v>
      </c>
      <c r="J25" s="14">
        <v>120</v>
      </c>
      <c r="K25" s="18"/>
      <c r="L25" s="14">
        <v>120</v>
      </c>
      <c r="M25" s="18"/>
      <c r="N25" s="14">
        <v>120</v>
      </c>
      <c r="O25" s="18"/>
      <c r="P25" s="14">
        <v>120</v>
      </c>
      <c r="Q25" s="18"/>
      <c r="R25" s="19">
        <f t="shared" ref="R25:S25" si="14">J25+L25+N25+P25</f>
        <v>480</v>
      </c>
      <c r="S25" s="19">
        <f t="shared" si="14"/>
        <v>0</v>
      </c>
      <c r="T25" s="19">
        <f t="shared" si="4"/>
        <v>-480</v>
      </c>
      <c r="U25" s="34"/>
      <c r="V25" s="21"/>
      <c r="W25" s="21"/>
      <c r="X25" s="21"/>
      <c r="Y25" s="2"/>
      <c r="Z25" s="2"/>
    </row>
    <row r="26" spans="1:26" ht="43.5" customHeight="1">
      <c r="A26" s="14">
        <v>7</v>
      </c>
      <c r="B26" s="51" t="s">
        <v>81</v>
      </c>
      <c r="C26" s="43"/>
      <c r="D26" s="15" t="s">
        <v>81</v>
      </c>
      <c r="E26" s="15">
        <v>5</v>
      </c>
      <c r="F26" s="24">
        <f t="shared" si="0"/>
        <v>472141.15399999998</v>
      </c>
      <c r="G26" s="24">
        <f t="shared" si="1"/>
        <v>0</v>
      </c>
      <c r="H26" s="17">
        <f t="shared" ref="H26:I26" si="15">J26+L26+N26+P26</f>
        <v>12</v>
      </c>
      <c r="I26" s="17">
        <f t="shared" si="15"/>
        <v>0</v>
      </c>
      <c r="J26" s="14">
        <v>3</v>
      </c>
      <c r="K26" s="18"/>
      <c r="L26" s="14">
        <v>3</v>
      </c>
      <c r="M26" s="18"/>
      <c r="N26" s="14">
        <v>3</v>
      </c>
      <c r="O26" s="18"/>
      <c r="P26" s="14">
        <v>3</v>
      </c>
      <c r="Q26" s="18"/>
      <c r="R26" s="19">
        <f t="shared" ref="R26:S26" si="16">J26+L26+N26+P26</f>
        <v>12</v>
      </c>
      <c r="S26" s="19">
        <f t="shared" si="16"/>
        <v>0</v>
      </c>
      <c r="T26" s="19">
        <f t="shared" si="4"/>
        <v>-12</v>
      </c>
      <c r="U26" s="34"/>
      <c r="V26" s="21"/>
      <c r="W26" s="21"/>
      <c r="X26" s="21"/>
      <c r="Y26" s="2"/>
      <c r="Z26" s="2"/>
    </row>
    <row r="27" spans="1:26" ht="43.5" customHeight="1">
      <c r="A27" s="14"/>
      <c r="B27" s="51"/>
      <c r="C27" s="43"/>
      <c r="D27" s="15"/>
      <c r="E27" s="15"/>
      <c r="F27" s="24"/>
      <c r="G27" s="24">
        <f>$G$28*E27/100</f>
        <v>0</v>
      </c>
      <c r="H27" s="17">
        <f t="shared" ref="H27:I27" si="17">J27+L27+N27+P27</f>
        <v>0</v>
      </c>
      <c r="I27" s="17">
        <f t="shared" si="17"/>
        <v>0</v>
      </c>
      <c r="J27" s="14"/>
      <c r="K27" s="18"/>
      <c r="L27" s="14"/>
      <c r="M27" s="18"/>
      <c r="N27" s="14"/>
      <c r="O27" s="18"/>
      <c r="P27" s="14"/>
      <c r="Q27" s="18"/>
      <c r="R27" s="19">
        <f t="shared" ref="R27:S27" si="18">J27+L27+N27+P27</f>
        <v>0</v>
      </c>
      <c r="S27" s="19">
        <f t="shared" si="18"/>
        <v>0</v>
      </c>
      <c r="T27" s="19">
        <f t="shared" si="4"/>
        <v>0</v>
      </c>
      <c r="U27" s="34"/>
      <c r="V27" s="21"/>
      <c r="W27" s="21"/>
      <c r="X27" s="21"/>
      <c r="Y27" s="2"/>
      <c r="Z27" s="2"/>
    </row>
    <row r="28" spans="1:26" ht="36.75" customHeight="1">
      <c r="A28" s="41" t="s">
        <v>48</v>
      </c>
      <c r="B28" s="42"/>
      <c r="C28" s="43"/>
      <c r="D28" s="25"/>
      <c r="E28" s="25">
        <f>SUM(E20:E27)</f>
        <v>100</v>
      </c>
      <c r="F28" s="26">
        <v>9442823.0800000001</v>
      </c>
      <c r="G28" s="26"/>
      <c r="H28" s="27">
        <f t="shared" ref="H28:Q28" si="19">SUM(H20:H27)</f>
        <v>3421</v>
      </c>
      <c r="I28" s="27">
        <f t="shared" si="19"/>
        <v>0</v>
      </c>
      <c r="J28" s="27">
        <f t="shared" si="19"/>
        <v>865</v>
      </c>
      <c r="K28" s="27">
        <f t="shared" si="19"/>
        <v>0</v>
      </c>
      <c r="L28" s="27">
        <f t="shared" si="19"/>
        <v>866</v>
      </c>
      <c r="M28" s="27">
        <f t="shared" si="19"/>
        <v>0</v>
      </c>
      <c r="N28" s="27">
        <f t="shared" si="19"/>
        <v>845</v>
      </c>
      <c r="O28" s="27">
        <f t="shared" si="19"/>
        <v>0</v>
      </c>
      <c r="P28" s="27">
        <f t="shared" si="19"/>
        <v>845</v>
      </c>
      <c r="Q28" s="27">
        <f t="shared" si="19"/>
        <v>0</v>
      </c>
      <c r="R28" s="28">
        <f t="shared" ref="R28:S28" si="20">J28+L28+N28+P28</f>
        <v>3421</v>
      </c>
      <c r="S28" s="28">
        <f t="shared" si="20"/>
        <v>0</v>
      </c>
      <c r="T28" s="28">
        <f t="shared" si="4"/>
        <v>-3421</v>
      </c>
      <c r="U28" s="28"/>
      <c r="V28" s="21"/>
      <c r="W28" s="21"/>
      <c r="X28" s="21"/>
      <c r="Y28" s="7"/>
      <c r="Z28" s="7"/>
    </row>
    <row r="29" spans="1:26" ht="14.25" customHeight="1">
      <c r="A29" s="6"/>
      <c r="B29" s="6"/>
      <c r="C29" s="6"/>
      <c r="D29" s="6"/>
      <c r="E29" s="6"/>
      <c r="F29" s="2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>
      <c r="A30" s="6"/>
      <c r="B30" s="30" t="s">
        <v>49</v>
      </c>
      <c r="C30" s="6"/>
      <c r="D30" s="6"/>
      <c r="E30" s="6"/>
      <c r="F30" s="29"/>
      <c r="G30" s="6"/>
      <c r="H30" s="6" t="s">
        <v>50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1">
    <mergeCell ref="B25:C25"/>
    <mergeCell ref="B26:C26"/>
    <mergeCell ref="B27:C27"/>
    <mergeCell ref="A28:C28"/>
    <mergeCell ref="A18:C18"/>
    <mergeCell ref="B19:C19"/>
    <mergeCell ref="B20:C20"/>
    <mergeCell ref="B21:C21"/>
    <mergeCell ref="B22:C22"/>
    <mergeCell ref="B23:C23"/>
    <mergeCell ref="B24:C24"/>
    <mergeCell ref="A6:X6"/>
    <mergeCell ref="A7:X7"/>
    <mergeCell ref="J18:K18"/>
    <mergeCell ref="L18:M18"/>
    <mergeCell ref="N18:O18"/>
    <mergeCell ref="P18:Q18"/>
    <mergeCell ref="R18:T18"/>
    <mergeCell ref="U18:U19"/>
    <mergeCell ref="A15:X15"/>
    <mergeCell ref="A16:X16"/>
    <mergeCell ref="D18:D19"/>
    <mergeCell ref="E18:E19"/>
    <mergeCell ref="F18:G18"/>
    <mergeCell ref="H18:I18"/>
    <mergeCell ref="V18:X18"/>
    <mergeCell ref="A1:X1"/>
    <mergeCell ref="A2:X2"/>
    <mergeCell ref="A3:X3"/>
    <mergeCell ref="A4:X4"/>
    <mergeCell ref="A5:X5"/>
  </mergeCells>
  <printOptions horizontalCentered="1"/>
  <pageMargins left="0.19685039370078741" right="0.19685039370078741" top="0.39370078740157483" bottom="0.39370078740157483" header="0" footer="0"/>
  <pageSetup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sqref="A1:X1"/>
    </sheetView>
  </sheetViews>
  <sheetFormatPr baseColWidth="10" defaultColWidth="12.5703125" defaultRowHeight="15" customHeight="1"/>
  <cols>
    <col min="1" max="1" width="10.85546875" customWidth="1"/>
    <col min="2" max="2" width="6.5703125" customWidth="1"/>
    <col min="3" max="3" width="37" customWidth="1"/>
    <col min="4" max="4" width="17.42578125" customWidth="1"/>
    <col min="5" max="5" width="11.42578125" customWidth="1"/>
    <col min="6" max="6" width="13.28515625" customWidth="1"/>
    <col min="7" max="7" width="10.5703125" customWidth="1"/>
    <col min="8" max="8" width="10.42578125" customWidth="1"/>
    <col min="9" max="9" width="9.7109375" customWidth="1"/>
    <col min="10" max="10" width="13" hidden="1" customWidth="1"/>
    <col min="11" max="11" width="9.7109375" hidden="1" customWidth="1"/>
    <col min="12" max="12" width="12.28515625" hidden="1" customWidth="1"/>
    <col min="13" max="13" width="9.7109375" hidden="1" customWidth="1"/>
    <col min="14" max="14" width="12" hidden="1" customWidth="1"/>
    <col min="15" max="15" width="9.7109375" hidden="1" customWidth="1"/>
    <col min="16" max="16" width="11.7109375" customWidth="1"/>
    <col min="17" max="20" width="9.7109375" customWidth="1"/>
    <col min="21" max="21" width="24.7109375" customWidth="1"/>
    <col min="22" max="23" width="8.85546875" customWidth="1"/>
    <col min="24" max="24" width="9.85546875" customWidth="1"/>
    <col min="25" max="26" width="11.42578125" customWidth="1"/>
  </cols>
  <sheetData>
    <row r="1" spans="1:26" ht="12.7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2"/>
      <c r="Z1" s="2"/>
    </row>
    <row r="2" spans="1:26" ht="12.75" customHeight="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2"/>
      <c r="Z2" s="2"/>
    </row>
    <row r="3" spans="1:26" ht="12.75" customHeight="1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2"/>
      <c r="Z3" s="2"/>
    </row>
    <row r="4" spans="1:26" ht="12.75" hidden="1" customHeight="1">
      <c r="A4" s="40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2"/>
      <c r="Z4" s="2"/>
    </row>
    <row r="5" spans="1:26" ht="12.75" hidden="1" customHeight="1">
      <c r="A5" s="40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2"/>
      <c r="Z5" s="2"/>
    </row>
    <row r="6" spans="1:26" ht="12.75" hidden="1" customHeight="1">
      <c r="A6" s="40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2"/>
      <c r="Z6" s="2"/>
    </row>
    <row r="7" spans="1:26" ht="12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40" t="s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2"/>
      <c r="Z8" s="2"/>
    </row>
    <row r="9" spans="1:26" ht="12.75" customHeight="1">
      <c r="A9" s="4" t="s">
        <v>7</v>
      </c>
      <c r="B9" s="5">
        <v>226</v>
      </c>
      <c r="C9" s="6" t="s">
        <v>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4" t="s">
        <v>9</v>
      </c>
      <c r="B10" s="5">
        <v>7</v>
      </c>
      <c r="C10" s="6" t="s">
        <v>10</v>
      </c>
      <c r="D10" s="7"/>
      <c r="E10" s="8"/>
      <c r="F10" s="8"/>
      <c r="G10" s="8"/>
      <c r="H10" s="8"/>
      <c r="I10" s="8"/>
      <c r="J10" s="8"/>
      <c r="K10" s="8"/>
      <c r="L10" s="9"/>
      <c r="M10" s="9"/>
      <c r="N10" s="9"/>
      <c r="O10" s="9"/>
      <c r="P10" s="9"/>
      <c r="Q10" s="9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4" t="s">
        <v>11</v>
      </c>
      <c r="B11" s="5">
        <v>9</v>
      </c>
      <c r="C11" s="6" t="s">
        <v>118</v>
      </c>
      <c r="D11" s="7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P11" s="9"/>
      <c r="Q11" s="9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4" t="s">
        <v>13</v>
      </c>
      <c r="B12" s="10">
        <v>19</v>
      </c>
      <c r="C12" s="6" t="s">
        <v>14</v>
      </c>
      <c r="D12" s="7"/>
      <c r="E12" s="8"/>
      <c r="F12" s="8"/>
      <c r="G12" s="8"/>
      <c r="H12" s="8"/>
      <c r="I12" s="8"/>
      <c r="J12" s="8"/>
      <c r="K12" s="8"/>
      <c r="L12" s="9"/>
      <c r="M12" s="9"/>
      <c r="N12" s="9"/>
      <c r="O12" s="9"/>
      <c r="P12" s="9"/>
      <c r="Q12" s="9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4" t="s">
        <v>15</v>
      </c>
      <c r="B13" s="5">
        <v>2</v>
      </c>
      <c r="C13" s="6" t="s">
        <v>119</v>
      </c>
      <c r="D13" s="7"/>
      <c r="E13" s="8"/>
      <c r="F13" s="8"/>
      <c r="G13" s="8"/>
      <c r="H13" s="8"/>
      <c r="I13" s="8"/>
      <c r="J13" s="8"/>
      <c r="K13" s="8"/>
      <c r="L13" s="9"/>
      <c r="M13" s="9"/>
      <c r="N13" s="9"/>
      <c r="O13" s="9"/>
      <c r="P13" s="9"/>
      <c r="Q13" s="9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9"/>
      <c r="N14" s="9"/>
      <c r="O14" s="9"/>
      <c r="P14" s="9"/>
      <c r="Q14" s="9"/>
      <c r="R14" s="2"/>
      <c r="S14" s="2"/>
      <c r="T14" s="2"/>
      <c r="U14" s="2"/>
      <c r="V14" s="2"/>
      <c r="W14" s="2"/>
      <c r="X14" s="9" t="s">
        <v>16</v>
      </c>
      <c r="Y14" s="2"/>
      <c r="Z14" s="2"/>
    </row>
    <row r="15" spans="1:26" ht="12.75" customHeight="1">
      <c r="A15" s="47" t="s">
        <v>17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2"/>
      <c r="Z15" s="2"/>
    </row>
    <row r="16" spans="1:26" ht="27" customHeight="1">
      <c r="A16" s="48" t="s">
        <v>120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2"/>
      <c r="Z16" s="2"/>
    </row>
    <row r="17" spans="1:26" ht="12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44" t="s">
        <v>19</v>
      </c>
      <c r="B18" s="42"/>
      <c r="C18" s="43"/>
      <c r="D18" s="49" t="s">
        <v>20</v>
      </c>
      <c r="E18" s="49" t="s">
        <v>21</v>
      </c>
      <c r="F18" s="50" t="s">
        <v>22</v>
      </c>
      <c r="G18" s="43"/>
      <c r="H18" s="50" t="s">
        <v>23</v>
      </c>
      <c r="I18" s="43"/>
      <c r="J18" s="44" t="s">
        <v>24</v>
      </c>
      <c r="K18" s="43"/>
      <c r="L18" s="44" t="s">
        <v>25</v>
      </c>
      <c r="M18" s="43"/>
      <c r="N18" s="44" t="s">
        <v>26</v>
      </c>
      <c r="O18" s="43"/>
      <c r="P18" s="44" t="s">
        <v>27</v>
      </c>
      <c r="Q18" s="43"/>
      <c r="R18" s="44" t="s">
        <v>28</v>
      </c>
      <c r="S18" s="42"/>
      <c r="T18" s="43"/>
      <c r="U18" s="45" t="s">
        <v>29</v>
      </c>
      <c r="V18" s="50" t="s">
        <v>30</v>
      </c>
      <c r="W18" s="42"/>
      <c r="X18" s="43"/>
      <c r="Y18" s="2"/>
      <c r="Z18" s="2"/>
    </row>
    <row r="19" spans="1:26" ht="22.5" customHeight="1">
      <c r="A19" s="11" t="s">
        <v>31</v>
      </c>
      <c r="B19" s="44" t="s">
        <v>32</v>
      </c>
      <c r="C19" s="43"/>
      <c r="D19" s="46"/>
      <c r="E19" s="46"/>
      <c r="F19" s="12" t="s">
        <v>33</v>
      </c>
      <c r="G19" s="12" t="s">
        <v>34</v>
      </c>
      <c r="H19" s="12" t="s">
        <v>35</v>
      </c>
      <c r="I19" s="12" t="s">
        <v>36</v>
      </c>
      <c r="J19" s="13" t="s">
        <v>37</v>
      </c>
      <c r="K19" s="13" t="s">
        <v>38</v>
      </c>
      <c r="L19" s="13" t="s">
        <v>37</v>
      </c>
      <c r="M19" s="13" t="s">
        <v>38</v>
      </c>
      <c r="N19" s="13" t="s">
        <v>37</v>
      </c>
      <c r="O19" s="13" t="s">
        <v>38</v>
      </c>
      <c r="P19" s="13" t="s">
        <v>37</v>
      </c>
      <c r="Q19" s="13" t="s">
        <v>38</v>
      </c>
      <c r="R19" s="13" t="s">
        <v>37</v>
      </c>
      <c r="S19" s="13" t="s">
        <v>38</v>
      </c>
      <c r="T19" s="13" t="s">
        <v>39</v>
      </c>
      <c r="U19" s="46"/>
      <c r="V19" s="12" t="s">
        <v>40</v>
      </c>
      <c r="W19" s="12" t="s">
        <v>41</v>
      </c>
      <c r="X19" s="12" t="s">
        <v>42</v>
      </c>
      <c r="Y19" s="2"/>
      <c r="Z19" s="2"/>
    </row>
    <row r="20" spans="1:26" ht="45" customHeight="1">
      <c r="A20" s="14">
        <v>1</v>
      </c>
      <c r="B20" s="51" t="s">
        <v>121</v>
      </c>
      <c r="C20" s="43"/>
      <c r="D20" s="15" t="s">
        <v>122</v>
      </c>
      <c r="E20" s="15">
        <v>85</v>
      </c>
      <c r="F20" s="24">
        <f t="shared" ref="F20:F22" si="0">$F$25*E20/100</f>
        <v>2413923.2875000001</v>
      </c>
      <c r="G20" s="24">
        <f t="shared" ref="G20:G22" si="1">$G$25*F20/100</f>
        <v>0</v>
      </c>
      <c r="H20" s="17">
        <f t="shared" ref="H20:I20" si="2">J20+L20+N20+P20</f>
        <v>900</v>
      </c>
      <c r="I20" s="17">
        <f t="shared" si="2"/>
        <v>0</v>
      </c>
      <c r="J20" s="14">
        <v>225</v>
      </c>
      <c r="K20" s="18"/>
      <c r="L20" s="14">
        <v>225</v>
      </c>
      <c r="M20" s="18"/>
      <c r="N20" s="14">
        <v>225</v>
      </c>
      <c r="O20" s="18"/>
      <c r="P20" s="14">
        <v>225</v>
      </c>
      <c r="Q20" s="18"/>
      <c r="R20" s="19">
        <f t="shared" ref="R20:S20" si="3">J20+L20+N20+P20</f>
        <v>900</v>
      </c>
      <c r="S20" s="19">
        <f t="shared" si="3"/>
        <v>0</v>
      </c>
      <c r="T20" s="19">
        <f t="shared" ref="T20:T25" si="4">S20-R20</f>
        <v>-900</v>
      </c>
      <c r="U20" s="20"/>
      <c r="V20" s="21"/>
      <c r="W20" s="21"/>
      <c r="X20" s="21"/>
      <c r="Y20" s="2"/>
      <c r="Z20" s="2"/>
    </row>
    <row r="21" spans="1:26" ht="45" customHeight="1">
      <c r="A21" s="14">
        <v>2</v>
      </c>
      <c r="B21" s="51" t="s">
        <v>123</v>
      </c>
      <c r="C21" s="43"/>
      <c r="D21" s="15" t="s">
        <v>81</v>
      </c>
      <c r="E21" s="15">
        <v>10</v>
      </c>
      <c r="F21" s="24">
        <f t="shared" si="0"/>
        <v>283990.97499999998</v>
      </c>
      <c r="G21" s="24">
        <f t="shared" si="1"/>
        <v>0</v>
      </c>
      <c r="H21" s="17">
        <f t="shared" ref="H21:I21" si="5">J21+L21+N21+P21</f>
        <v>12</v>
      </c>
      <c r="I21" s="17">
        <f t="shared" si="5"/>
        <v>0</v>
      </c>
      <c r="J21" s="14">
        <v>3</v>
      </c>
      <c r="K21" s="18"/>
      <c r="L21" s="14">
        <v>3</v>
      </c>
      <c r="M21" s="18"/>
      <c r="N21" s="14">
        <v>3</v>
      </c>
      <c r="O21" s="18"/>
      <c r="P21" s="14">
        <v>3</v>
      </c>
      <c r="Q21" s="18"/>
      <c r="R21" s="19">
        <f t="shared" ref="R21:S21" si="6">J21+L21+N21+P21</f>
        <v>12</v>
      </c>
      <c r="S21" s="19">
        <f t="shared" si="6"/>
        <v>0</v>
      </c>
      <c r="T21" s="19">
        <f t="shared" si="4"/>
        <v>-12</v>
      </c>
      <c r="U21" s="20"/>
      <c r="V21" s="21"/>
      <c r="W21" s="21"/>
      <c r="X21" s="21"/>
      <c r="Y21" s="2"/>
      <c r="Z21" s="2"/>
    </row>
    <row r="22" spans="1:26" ht="45" customHeight="1">
      <c r="A22" s="14">
        <v>3</v>
      </c>
      <c r="B22" s="51" t="s">
        <v>124</v>
      </c>
      <c r="C22" s="43"/>
      <c r="D22" s="15" t="s">
        <v>81</v>
      </c>
      <c r="E22" s="15">
        <v>5</v>
      </c>
      <c r="F22" s="24">
        <f t="shared" si="0"/>
        <v>141995.48749999999</v>
      </c>
      <c r="G22" s="24">
        <f t="shared" si="1"/>
        <v>0</v>
      </c>
      <c r="H22" s="17">
        <f t="shared" ref="H22:I22" si="7">J22+L22+N22+P22</f>
        <v>12</v>
      </c>
      <c r="I22" s="17">
        <f t="shared" si="7"/>
        <v>0</v>
      </c>
      <c r="J22" s="14">
        <v>3</v>
      </c>
      <c r="K22" s="18"/>
      <c r="L22" s="14">
        <v>3</v>
      </c>
      <c r="M22" s="18"/>
      <c r="N22" s="14">
        <v>3</v>
      </c>
      <c r="O22" s="18"/>
      <c r="P22" s="14">
        <v>3</v>
      </c>
      <c r="Q22" s="18"/>
      <c r="R22" s="19">
        <f t="shared" ref="R22:S22" si="8">J22+L22+N22+P22</f>
        <v>12</v>
      </c>
      <c r="S22" s="19">
        <f t="shared" si="8"/>
        <v>0</v>
      </c>
      <c r="T22" s="19">
        <f t="shared" si="4"/>
        <v>-12</v>
      </c>
      <c r="U22" s="20"/>
      <c r="V22" s="21"/>
      <c r="W22" s="21"/>
      <c r="X22" s="21"/>
      <c r="Y22" s="2"/>
      <c r="Z22" s="2"/>
    </row>
    <row r="23" spans="1:26" ht="45" customHeight="1">
      <c r="A23" s="14"/>
      <c r="B23" s="51"/>
      <c r="C23" s="43"/>
      <c r="D23" s="15"/>
      <c r="E23" s="15"/>
      <c r="F23" s="24"/>
      <c r="G23" s="24"/>
      <c r="H23" s="17"/>
      <c r="I23" s="17"/>
      <c r="J23" s="14"/>
      <c r="K23" s="18"/>
      <c r="L23" s="14"/>
      <c r="M23" s="18"/>
      <c r="N23" s="14"/>
      <c r="O23" s="18"/>
      <c r="P23" s="14"/>
      <c r="Q23" s="18"/>
      <c r="R23" s="19">
        <f t="shared" ref="R23:S23" si="9">J23+L23+N23+P23</f>
        <v>0</v>
      </c>
      <c r="S23" s="19">
        <f t="shared" si="9"/>
        <v>0</v>
      </c>
      <c r="T23" s="19">
        <f t="shared" si="4"/>
        <v>0</v>
      </c>
      <c r="U23" s="20"/>
      <c r="V23" s="21"/>
      <c r="W23" s="21"/>
      <c r="X23" s="21"/>
      <c r="Y23" s="2"/>
      <c r="Z23" s="2"/>
    </row>
    <row r="24" spans="1:26" ht="45" customHeight="1">
      <c r="A24" s="14"/>
      <c r="B24" s="51"/>
      <c r="C24" s="43"/>
      <c r="D24" s="15"/>
      <c r="E24" s="15"/>
      <c r="F24" s="24"/>
      <c r="G24" s="24"/>
      <c r="H24" s="17"/>
      <c r="I24" s="17"/>
      <c r="J24" s="14"/>
      <c r="K24" s="18"/>
      <c r="L24" s="14"/>
      <c r="M24" s="18"/>
      <c r="N24" s="14"/>
      <c r="O24" s="18"/>
      <c r="P24" s="14"/>
      <c r="Q24" s="18"/>
      <c r="R24" s="19">
        <f t="shared" ref="R24:S24" si="10">J24+L24+N24+P24</f>
        <v>0</v>
      </c>
      <c r="S24" s="19">
        <f t="shared" si="10"/>
        <v>0</v>
      </c>
      <c r="T24" s="19">
        <f t="shared" si="4"/>
        <v>0</v>
      </c>
      <c r="U24" s="20"/>
      <c r="V24" s="21"/>
      <c r="W24" s="21"/>
      <c r="X24" s="21"/>
      <c r="Y24" s="2"/>
      <c r="Z24" s="2"/>
    </row>
    <row r="25" spans="1:26" ht="36.75" customHeight="1">
      <c r="A25" s="41" t="s">
        <v>48</v>
      </c>
      <c r="B25" s="42"/>
      <c r="C25" s="43"/>
      <c r="D25" s="25"/>
      <c r="E25" s="25">
        <f>SUM(E20:E24)</f>
        <v>100</v>
      </c>
      <c r="F25" s="32">
        <v>2839909.75</v>
      </c>
      <c r="G25" s="26"/>
      <c r="H25" s="27">
        <f t="shared" ref="H25:J25" si="11">SUM(H20:H24)</f>
        <v>924</v>
      </c>
      <c r="I25" s="27">
        <f t="shared" si="11"/>
        <v>0</v>
      </c>
      <c r="J25" s="27">
        <f t="shared" si="11"/>
        <v>231</v>
      </c>
      <c r="K25" s="25"/>
      <c r="L25" s="27">
        <f>SUM(L20:L24)</f>
        <v>231</v>
      </c>
      <c r="M25" s="25"/>
      <c r="N25" s="27">
        <f>SUM(N20:N24)</f>
        <v>231</v>
      </c>
      <c r="O25" s="25"/>
      <c r="P25" s="27">
        <f>SUM(P20:P24)</f>
        <v>231</v>
      </c>
      <c r="Q25" s="25"/>
      <c r="R25" s="28">
        <f t="shared" ref="R25:S25" si="12">J25+L25+N25+P25</f>
        <v>924</v>
      </c>
      <c r="S25" s="28">
        <f t="shared" si="12"/>
        <v>0</v>
      </c>
      <c r="T25" s="28">
        <f t="shared" si="4"/>
        <v>-924</v>
      </c>
      <c r="U25" s="28"/>
      <c r="V25" s="21"/>
      <c r="W25" s="21"/>
      <c r="X25" s="21"/>
      <c r="Y25" s="7"/>
      <c r="Z25" s="7"/>
    </row>
    <row r="26" spans="1:26" ht="14.25" customHeight="1">
      <c r="A26" s="6"/>
      <c r="B26" s="6"/>
      <c r="C26" s="6"/>
      <c r="D26" s="6"/>
      <c r="E26" s="6"/>
      <c r="F26" s="2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>
      <c r="A27" s="6"/>
      <c r="B27" s="30" t="s">
        <v>49</v>
      </c>
      <c r="C27" s="6"/>
      <c r="D27" s="6"/>
      <c r="E27" s="6"/>
      <c r="F27" s="29"/>
      <c r="G27" s="6"/>
      <c r="H27" s="6" t="s">
        <v>50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8">
    <mergeCell ref="A25:C25"/>
    <mergeCell ref="A15:X15"/>
    <mergeCell ref="A16:X16"/>
    <mergeCell ref="D18:D19"/>
    <mergeCell ref="E18:E19"/>
    <mergeCell ref="F18:G18"/>
    <mergeCell ref="H18:I18"/>
    <mergeCell ref="V18:X18"/>
    <mergeCell ref="B20:C20"/>
    <mergeCell ref="B21:C21"/>
    <mergeCell ref="B22:C22"/>
    <mergeCell ref="B23:C23"/>
    <mergeCell ref="B24:C24"/>
    <mergeCell ref="A6:X6"/>
    <mergeCell ref="A8:X8"/>
    <mergeCell ref="J18:K18"/>
    <mergeCell ref="L18:M18"/>
    <mergeCell ref="N18:O18"/>
    <mergeCell ref="P18:Q18"/>
    <mergeCell ref="R18:T18"/>
    <mergeCell ref="U18:U19"/>
    <mergeCell ref="A18:C18"/>
    <mergeCell ref="B19:C19"/>
    <mergeCell ref="A1:X1"/>
    <mergeCell ref="A2:X2"/>
    <mergeCell ref="A3:X3"/>
    <mergeCell ref="A4:X4"/>
    <mergeCell ref="A5:X5"/>
  </mergeCells>
  <printOptions horizontalCentered="1"/>
  <pageMargins left="0.19685039370078741" right="0.19685039370078741" top="0.39370078740157483" bottom="0.39370078740157483" header="0" footer="0"/>
  <pageSetup scale="6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703125" defaultRowHeight="15" customHeight="1"/>
  <cols>
    <col min="1" max="26" width="10.57031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226 07 01 019 01 PPTO 2022</vt:lpstr>
      <vt:lpstr>226 07 02 019 03 PPTO 2022</vt:lpstr>
      <vt:lpstr>226 07 03 019 04 PPTO 2022</vt:lpstr>
      <vt:lpstr>226 07 04 019 09 PPTO 2022</vt:lpstr>
      <vt:lpstr>226 07 05 019 06 PPTO 2022</vt:lpstr>
      <vt:lpstr>226 07 07 019 12 PPTO 2022</vt:lpstr>
      <vt:lpstr>226 07 08 019 07 PPTO 2022</vt:lpstr>
      <vt:lpstr>226 07 09 019 02 PPTO 2022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Vorago</cp:lastModifiedBy>
  <cp:lastPrinted>2023-01-09T18:34:07Z</cp:lastPrinted>
  <dcterms:created xsi:type="dcterms:W3CDTF">2010-04-16T17:39:00Z</dcterms:created>
  <dcterms:modified xsi:type="dcterms:W3CDTF">2023-01-09T18:34:50Z</dcterms:modified>
</cp:coreProperties>
</file>